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195" windowHeight="9465"/>
  </bookViews>
  <sheets>
    <sheet name="2014árbev" sheetId="2" r:id="rId1"/>
    <sheet name="2015árbev terv" sheetId="5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P8" i="2"/>
  <c r="P9" i="5"/>
  <c r="P10"/>
  <c r="P11"/>
  <c r="P12"/>
  <c r="P13"/>
  <c r="P14"/>
  <c r="P15"/>
  <c r="P16"/>
  <c r="P8"/>
  <c r="O16"/>
  <c r="F16"/>
  <c r="E16"/>
  <c r="D16"/>
  <c r="C16"/>
  <c r="B16"/>
  <c r="M16"/>
  <c r="L16"/>
  <c r="K16"/>
  <c r="J16"/>
  <c r="I16"/>
  <c r="H16"/>
  <c r="G16"/>
  <c r="N15"/>
  <c r="N14"/>
  <c r="N13"/>
  <c r="N12"/>
  <c r="N11"/>
  <c r="N10"/>
  <c r="N9"/>
  <c r="N8"/>
  <c r="O8" i="2"/>
  <c r="N16" i="5" l="1"/>
  <c r="O9" i="2"/>
  <c r="P9" s="1"/>
  <c r="O10"/>
  <c r="P10" s="1"/>
  <c r="O11"/>
  <c r="P11" s="1"/>
  <c r="O12"/>
  <c r="P12" s="1"/>
  <c r="O13"/>
  <c r="P13" s="1"/>
  <c r="O14"/>
  <c r="P14" s="1"/>
  <c r="O6"/>
  <c r="P6" s="1"/>
  <c r="P7"/>
  <c r="L15" l="1"/>
  <c r="K15"/>
  <c r="M15"/>
  <c r="N15"/>
  <c r="J15"/>
  <c r="I15"/>
  <c r="H15"/>
  <c r="G15"/>
  <c r="F15"/>
  <c r="E15"/>
  <c r="D15"/>
  <c r="C15"/>
  <c r="P15" l="1"/>
</calcChain>
</file>

<file path=xl/sharedStrings.xml><?xml version="1.0" encoding="utf-8"?>
<sst xmlns="http://schemas.openxmlformats.org/spreadsheetml/2006/main" count="57" uniqueCount="32">
  <si>
    <t>Dombóvári Sportiskola Egyesület</t>
  </si>
  <si>
    <t>Dombóvári Úszó Egyesület</t>
  </si>
  <si>
    <t>Iskolák (KLIK, Szent Orsolya)</t>
  </si>
  <si>
    <t>Gyógyúszás (Sinka Szilvia)</t>
  </si>
  <si>
    <t>Úszásoktatás</t>
  </si>
  <si>
    <t>Szabadúszás</t>
  </si>
  <si>
    <t>január</t>
  </si>
  <si>
    <t>február</t>
  </si>
  <si>
    <t>március</t>
  </si>
  <si>
    <t xml:space="preserve">április </t>
  </si>
  <si>
    <t>május</t>
  </si>
  <si>
    <t>június</t>
  </si>
  <si>
    <t>július</t>
  </si>
  <si>
    <t>augusztus</t>
  </si>
  <si>
    <t>Magyar Úszószövetség (verseny)</t>
  </si>
  <si>
    <t>szeptember</t>
  </si>
  <si>
    <t>október</t>
  </si>
  <si>
    <t>Szauna</t>
  </si>
  <si>
    <t>Összesen</t>
  </si>
  <si>
    <t>1.számú melléklet</t>
  </si>
  <si>
    <t>2014 évi nettó árbevétel megoszlása</t>
  </si>
  <si>
    <t>november várható</t>
  </si>
  <si>
    <t>december várható</t>
  </si>
  <si>
    <t>2015. évi terv</t>
  </si>
  <si>
    <t>ezer Ft</t>
  </si>
  <si>
    <t>Nettó</t>
  </si>
  <si>
    <t>bruttó</t>
  </si>
  <si>
    <t>Bruttó összesen</t>
  </si>
  <si>
    <t>december</t>
  </si>
  <si>
    <t>437 625</t>
  </si>
  <si>
    <t>DSI/Óvoda</t>
  </si>
  <si>
    <t>Dombóvári Sportiskola Egy.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</si>
</sst>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164" fontId="2" fillId="0" borderId="0" xfId="1" applyNumberFormat="1" applyFont="1"/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0" fontId="2" fillId="0" borderId="1" xfId="0" applyFont="1" applyBorder="1"/>
    <xf numFmtId="3" fontId="2" fillId="0" borderId="19" xfId="0" applyNumberFormat="1" applyFont="1" applyBorder="1"/>
    <xf numFmtId="3" fontId="2" fillId="2" borderId="19" xfId="0" applyNumberFormat="1" applyFont="1" applyFill="1" applyBorder="1"/>
    <xf numFmtId="164" fontId="2" fillId="0" borderId="19" xfId="1" applyNumberFormat="1" applyFont="1" applyBorder="1"/>
    <xf numFmtId="0" fontId="2" fillId="0" borderId="20" xfId="0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164" fontId="2" fillId="0" borderId="4" xfId="1" applyNumberFormat="1" applyFont="1" applyBorder="1"/>
    <xf numFmtId="164" fontId="2" fillId="0" borderId="21" xfId="0" applyNumberFormat="1" applyFont="1" applyBorder="1"/>
    <xf numFmtId="3" fontId="2" fillId="0" borderId="3" xfId="0" applyNumberFormat="1" applyFont="1" applyBorder="1"/>
    <xf numFmtId="0" fontId="2" fillId="0" borderId="3" xfId="0" applyFont="1" applyBorder="1"/>
    <xf numFmtId="3" fontId="2" fillId="2" borderId="3" xfId="0" applyNumberFormat="1" applyFont="1" applyFill="1" applyBorder="1"/>
    <xf numFmtId="164" fontId="2" fillId="0" borderId="3" xfId="1" applyNumberFormat="1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49" fontId="5" fillId="0" borderId="31" xfId="0" applyNumberFormat="1" applyFont="1" applyBorder="1"/>
    <xf numFmtId="164" fontId="2" fillId="0" borderId="32" xfId="0" applyNumberFormat="1" applyFont="1" applyBorder="1"/>
    <xf numFmtId="49" fontId="5" fillId="0" borderId="26" xfId="0" applyNumberFormat="1" applyFont="1" applyBorder="1"/>
    <xf numFmtId="164" fontId="2" fillId="0" borderId="27" xfId="0" applyNumberFormat="1" applyFont="1" applyBorder="1"/>
    <xf numFmtId="0" fontId="2" fillId="0" borderId="26" xfId="0" applyFont="1" applyBorder="1"/>
    <xf numFmtId="0" fontId="2" fillId="0" borderId="33" xfId="0" applyFont="1" applyBorder="1"/>
    <xf numFmtId="164" fontId="2" fillId="0" borderId="34" xfId="0" applyNumberFormat="1" applyFont="1" applyBorder="1"/>
    <xf numFmtId="164" fontId="1" fillId="0" borderId="29" xfId="1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6" fillId="0" borderId="7" xfId="0" applyNumberFormat="1" applyFont="1" applyBorder="1"/>
    <xf numFmtId="3" fontId="6" fillId="0" borderId="1" xfId="0" applyNumberFormat="1" applyFont="1" applyBorder="1"/>
    <xf numFmtId="0" fontId="6" fillId="0" borderId="1" xfId="0" applyFont="1" applyBorder="1"/>
    <xf numFmtId="3" fontId="6" fillId="2" borderId="1" xfId="0" applyNumberFormat="1" applyFont="1" applyFill="1" applyBorder="1"/>
    <xf numFmtId="3" fontId="6" fillId="2" borderId="11" xfId="0" applyNumberFormat="1" applyFont="1" applyFill="1" applyBorder="1"/>
    <xf numFmtId="3" fontId="6" fillId="2" borderId="17" xfId="0" applyNumberFormat="1" applyFont="1" applyFill="1" applyBorder="1"/>
    <xf numFmtId="164" fontId="7" fillId="0" borderId="35" xfId="1" applyNumberFormat="1" applyFont="1" applyBorder="1"/>
    <xf numFmtId="3" fontId="6" fillId="0" borderId="6" xfId="0" applyNumberFormat="1" applyFont="1" applyBorder="1"/>
    <xf numFmtId="3" fontId="6" fillId="0" borderId="3" xfId="0" applyNumberFormat="1" applyFont="1" applyBorder="1"/>
    <xf numFmtId="0" fontId="6" fillId="0" borderId="3" xfId="0" applyFont="1" applyBorder="1"/>
    <xf numFmtId="3" fontId="6" fillId="2" borderId="3" xfId="0" applyNumberFormat="1" applyFont="1" applyFill="1" applyBorder="1"/>
    <xf numFmtId="3" fontId="6" fillId="2" borderId="10" xfId="0" applyNumberFormat="1" applyFont="1" applyFill="1" applyBorder="1"/>
    <xf numFmtId="3" fontId="6" fillId="2" borderId="18" xfId="0" applyNumberFormat="1" applyFont="1" applyFill="1" applyBorder="1"/>
    <xf numFmtId="164" fontId="7" fillId="0" borderId="8" xfId="1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3" fontId="6" fillId="0" borderId="15" xfId="0" applyNumberFormat="1" applyFont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164" fontId="7" fillId="0" borderId="36" xfId="1" applyNumberFormat="1" applyFont="1" applyBorder="1"/>
    <xf numFmtId="3" fontId="6" fillId="0" borderId="5" xfId="0" applyNumberFormat="1" applyFont="1" applyBorder="1"/>
    <xf numFmtId="3" fontId="6" fillId="0" borderId="4" xfId="0" applyNumberFormat="1" applyFont="1" applyBorder="1"/>
    <xf numFmtId="3" fontId="6" fillId="2" borderId="4" xfId="0" applyNumberFormat="1" applyFont="1" applyFill="1" applyBorder="1"/>
    <xf numFmtId="3" fontId="6" fillId="2" borderId="16" xfId="0" applyNumberFormat="1" applyFont="1" applyFill="1" applyBorder="1"/>
    <xf numFmtId="164" fontId="7" fillId="0" borderId="2" xfId="1" applyNumberFormat="1" applyFont="1" applyBorder="1"/>
    <xf numFmtId="49" fontId="3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/>
    <xf numFmtId="0" fontId="7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B19" sqref="B19"/>
    </sheetView>
  </sheetViews>
  <sheetFormatPr defaultColWidth="25.85546875" defaultRowHeight="16.5"/>
  <cols>
    <col min="1" max="1" width="20.28515625" style="1" customWidth="1"/>
    <col min="2" max="2" width="8.85546875" style="1" customWidth="1"/>
    <col min="3" max="3" width="8" style="1" customWidth="1"/>
    <col min="4" max="4" width="8.140625" style="1" customWidth="1"/>
    <col min="5" max="5" width="8.7109375" style="1" customWidth="1"/>
    <col min="6" max="6" width="7.5703125" style="1" customWidth="1"/>
    <col min="7" max="8" width="7.85546875" style="1" customWidth="1"/>
    <col min="9" max="9" width="7.28515625" style="1" customWidth="1"/>
    <col min="10" max="10" width="8.7109375" style="1" hidden="1" customWidth="1"/>
    <col min="11" max="11" width="8.7109375" style="1" customWidth="1"/>
    <col min="12" max="12" width="8.42578125" style="1" customWidth="1"/>
    <col min="13" max="13" width="8.5703125" style="1" customWidth="1"/>
    <col min="14" max="14" width="9.28515625" style="1" customWidth="1"/>
    <col min="15" max="15" width="8.85546875" style="1" customWidth="1"/>
    <col min="16" max="16" width="12.5703125" style="2" customWidth="1"/>
    <col min="17" max="16384" width="25.85546875" style="1"/>
  </cols>
  <sheetData>
    <row r="1" spans="1:16">
      <c r="N1" s="84" t="s">
        <v>19</v>
      </c>
      <c r="O1" s="84"/>
    </row>
    <row r="2" spans="1:16">
      <c r="A2" s="85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4" spans="1:16" ht="17.25" thickBot="1"/>
    <row r="5" spans="1:16" s="4" customFormat="1" ht="30.75" customHeight="1" thickBot="1">
      <c r="A5" s="3"/>
      <c r="B5" s="78" t="s">
        <v>28</v>
      </c>
      <c r="C5" s="79" t="s">
        <v>6</v>
      </c>
      <c r="D5" s="80" t="s">
        <v>7</v>
      </c>
      <c r="E5" s="80" t="s">
        <v>8</v>
      </c>
      <c r="F5" s="80" t="s">
        <v>9</v>
      </c>
      <c r="G5" s="80" t="s">
        <v>10</v>
      </c>
      <c r="H5" s="80" t="s">
        <v>11</v>
      </c>
      <c r="I5" s="80" t="s">
        <v>12</v>
      </c>
      <c r="J5" s="80" t="s">
        <v>13</v>
      </c>
      <c r="K5" s="80" t="s">
        <v>15</v>
      </c>
      <c r="L5" s="80" t="s">
        <v>16</v>
      </c>
      <c r="M5" s="81" t="s">
        <v>21</v>
      </c>
      <c r="N5" s="82" t="s">
        <v>22</v>
      </c>
      <c r="O5" s="83" t="s">
        <v>18</v>
      </c>
      <c r="P5" s="77" t="s">
        <v>27</v>
      </c>
    </row>
    <row r="6" spans="1:16" ht="24" customHeight="1" thickBot="1">
      <c r="A6" s="76" t="s">
        <v>1</v>
      </c>
      <c r="B6" s="71"/>
      <c r="C6" s="46">
        <v>321525</v>
      </c>
      <c r="D6" s="47">
        <v>240075</v>
      </c>
      <c r="E6" s="47">
        <v>418162</v>
      </c>
      <c r="F6" s="47">
        <v>539096</v>
      </c>
      <c r="G6" s="47">
        <v>428494</v>
      </c>
      <c r="H6" s="47">
        <v>498440</v>
      </c>
      <c r="I6" s="47">
        <v>298554</v>
      </c>
      <c r="J6" s="48"/>
      <c r="K6" s="47">
        <v>529191</v>
      </c>
      <c r="L6" s="47">
        <v>544756</v>
      </c>
      <c r="M6" s="49">
        <v>545000</v>
      </c>
      <c r="N6" s="50">
        <v>545000</v>
      </c>
      <c r="O6" s="51">
        <f>SUM(C6:N6)</f>
        <v>4908293</v>
      </c>
      <c r="P6" s="52">
        <f>1.27*O6</f>
        <v>6233532.1100000003</v>
      </c>
    </row>
    <row r="7" spans="1:16" ht="24" customHeight="1" thickBot="1">
      <c r="A7" s="76" t="s">
        <v>31</v>
      </c>
      <c r="B7" s="72" t="s">
        <v>29</v>
      </c>
      <c r="C7" s="53">
        <v>601650</v>
      </c>
      <c r="D7" s="54">
        <v>454050</v>
      </c>
      <c r="E7" s="54">
        <v>710616</v>
      </c>
      <c r="F7" s="54">
        <v>692618</v>
      </c>
      <c r="G7" s="54">
        <v>600080</v>
      </c>
      <c r="H7" s="54">
        <v>613994</v>
      </c>
      <c r="I7" s="54">
        <v>382650</v>
      </c>
      <c r="J7" s="55"/>
      <c r="K7" s="54">
        <v>658329</v>
      </c>
      <c r="L7" s="54">
        <v>675167</v>
      </c>
      <c r="M7" s="56">
        <v>675000</v>
      </c>
      <c r="N7" s="57">
        <v>675000</v>
      </c>
      <c r="O7" s="58">
        <v>7176779</v>
      </c>
      <c r="P7" s="59">
        <f t="shared" ref="P7:P15" si="0">1.27*O7</f>
        <v>9114509.3300000001</v>
      </c>
    </row>
    <row r="8" spans="1:16" ht="22.5" customHeight="1" thickBot="1">
      <c r="A8" s="76" t="s">
        <v>30</v>
      </c>
      <c r="B8" s="71"/>
      <c r="C8" s="53">
        <v>12825</v>
      </c>
      <c r="D8" s="54">
        <v>14850</v>
      </c>
      <c r="E8" s="54">
        <v>33609</v>
      </c>
      <c r="F8" s="54">
        <v>35374</v>
      </c>
      <c r="G8" s="54">
        <v>19479</v>
      </c>
      <c r="H8" s="54">
        <v>6367</v>
      </c>
      <c r="I8" s="54">
        <v>0</v>
      </c>
      <c r="J8" s="55"/>
      <c r="K8" s="54">
        <v>0</v>
      </c>
      <c r="L8" s="54">
        <v>0</v>
      </c>
      <c r="M8" s="56">
        <v>0</v>
      </c>
      <c r="N8" s="57">
        <v>0</v>
      </c>
      <c r="O8" s="58">
        <f>SUM(C8:N8)</f>
        <v>122504</v>
      </c>
      <c r="P8" s="59">
        <f t="shared" si="0"/>
        <v>155580.08000000002</v>
      </c>
    </row>
    <row r="9" spans="1:16" ht="24" customHeight="1" thickBot="1">
      <c r="A9" s="75" t="s">
        <v>2</v>
      </c>
      <c r="B9" s="5"/>
      <c r="C9" s="46">
        <v>662400</v>
      </c>
      <c r="D9" s="47">
        <v>446850</v>
      </c>
      <c r="E9" s="47">
        <v>582458</v>
      </c>
      <c r="F9" s="47">
        <v>342570</v>
      </c>
      <c r="G9" s="47">
        <v>506726</v>
      </c>
      <c r="H9" s="47">
        <v>123494</v>
      </c>
      <c r="I9" s="47">
        <v>0</v>
      </c>
      <c r="J9" s="48"/>
      <c r="K9" s="47">
        <v>590034</v>
      </c>
      <c r="L9" s="47">
        <v>561735</v>
      </c>
      <c r="M9" s="49">
        <v>590000</v>
      </c>
      <c r="N9" s="50">
        <v>442000</v>
      </c>
      <c r="O9" s="51">
        <f t="shared" ref="O9:O14" si="1">SUM(C9:N9)</f>
        <v>4848267</v>
      </c>
      <c r="P9" s="59">
        <f t="shared" si="0"/>
        <v>6157299.0899999999</v>
      </c>
    </row>
    <row r="10" spans="1:16" ht="24" customHeight="1" thickBot="1">
      <c r="A10" s="75" t="s">
        <v>3</v>
      </c>
      <c r="B10" s="5"/>
      <c r="C10" s="46">
        <v>129600</v>
      </c>
      <c r="D10" s="47">
        <v>61650</v>
      </c>
      <c r="E10" s="47">
        <v>181133</v>
      </c>
      <c r="F10" s="47">
        <v>113668</v>
      </c>
      <c r="G10" s="47">
        <v>155173</v>
      </c>
      <c r="H10" s="47">
        <v>104235</v>
      </c>
      <c r="I10" s="47">
        <v>86784</v>
      </c>
      <c r="J10" s="48"/>
      <c r="K10" s="47">
        <v>117441</v>
      </c>
      <c r="L10" s="47">
        <v>114139</v>
      </c>
      <c r="M10" s="49">
        <v>115000</v>
      </c>
      <c r="N10" s="50">
        <v>86000</v>
      </c>
      <c r="O10" s="51">
        <f t="shared" si="1"/>
        <v>1264823</v>
      </c>
      <c r="P10" s="59">
        <f t="shared" si="0"/>
        <v>1606325.21</v>
      </c>
    </row>
    <row r="11" spans="1:16" ht="24" customHeight="1" thickBot="1">
      <c r="A11" s="75" t="s">
        <v>4</v>
      </c>
      <c r="B11" s="5"/>
      <c r="C11" s="46">
        <v>42300</v>
      </c>
      <c r="D11" s="47">
        <v>15300</v>
      </c>
      <c r="E11" s="47">
        <v>25943</v>
      </c>
      <c r="F11" s="47">
        <v>14150</v>
      </c>
      <c r="G11" s="47">
        <v>16508</v>
      </c>
      <c r="H11" s="47">
        <v>10376</v>
      </c>
      <c r="I11" s="47">
        <v>28299</v>
      </c>
      <c r="J11" s="48"/>
      <c r="K11" s="47">
        <v>24054</v>
      </c>
      <c r="L11" s="47">
        <v>19809</v>
      </c>
      <c r="M11" s="49">
        <v>20000</v>
      </c>
      <c r="N11" s="50">
        <v>20000</v>
      </c>
      <c r="O11" s="51">
        <f t="shared" si="1"/>
        <v>236739</v>
      </c>
      <c r="P11" s="59">
        <f t="shared" si="0"/>
        <v>300658.53000000003</v>
      </c>
    </row>
    <row r="12" spans="1:16" ht="24" customHeight="1" thickBot="1">
      <c r="A12" s="75" t="s">
        <v>5</v>
      </c>
      <c r="B12" s="5"/>
      <c r="C12" s="46">
        <v>109665</v>
      </c>
      <c r="D12" s="47">
        <v>59339</v>
      </c>
      <c r="E12" s="47">
        <v>95266</v>
      </c>
      <c r="F12" s="47">
        <v>104698</v>
      </c>
      <c r="G12" s="47">
        <v>51406</v>
      </c>
      <c r="H12" s="47">
        <v>112245</v>
      </c>
      <c r="I12" s="47">
        <v>139130</v>
      </c>
      <c r="J12" s="48"/>
      <c r="K12" s="47">
        <v>100453</v>
      </c>
      <c r="L12" s="47">
        <v>94003</v>
      </c>
      <c r="M12" s="49">
        <v>95000</v>
      </c>
      <c r="N12" s="50">
        <v>95000</v>
      </c>
      <c r="O12" s="51">
        <f t="shared" si="1"/>
        <v>1056205</v>
      </c>
      <c r="P12" s="59">
        <f t="shared" si="0"/>
        <v>1341380.3500000001</v>
      </c>
    </row>
    <row r="13" spans="1:16" ht="24" customHeight="1" thickBot="1">
      <c r="A13" s="75" t="s">
        <v>17</v>
      </c>
      <c r="B13" s="5"/>
      <c r="C13" s="46"/>
      <c r="D13" s="47"/>
      <c r="E13" s="47"/>
      <c r="F13" s="47"/>
      <c r="G13" s="47"/>
      <c r="H13" s="47"/>
      <c r="I13" s="47"/>
      <c r="J13" s="48"/>
      <c r="K13" s="47"/>
      <c r="L13" s="47">
        <v>14173</v>
      </c>
      <c r="M13" s="49">
        <v>38000</v>
      </c>
      <c r="N13" s="50">
        <v>38000</v>
      </c>
      <c r="O13" s="51">
        <f t="shared" si="1"/>
        <v>90173</v>
      </c>
      <c r="P13" s="59">
        <f t="shared" si="0"/>
        <v>114519.71</v>
      </c>
    </row>
    <row r="14" spans="1:16" ht="24" customHeight="1" thickBot="1">
      <c r="A14" s="75" t="s">
        <v>14</v>
      </c>
      <c r="B14" s="5"/>
      <c r="C14" s="60"/>
      <c r="D14" s="61"/>
      <c r="E14" s="61"/>
      <c r="F14" s="61"/>
      <c r="G14" s="61"/>
      <c r="H14" s="61">
        <v>45000</v>
      </c>
      <c r="I14" s="61">
        <v>0</v>
      </c>
      <c r="J14" s="62"/>
      <c r="K14" s="61"/>
      <c r="L14" s="61"/>
      <c r="M14" s="63"/>
      <c r="N14" s="64"/>
      <c r="O14" s="51">
        <f t="shared" si="1"/>
        <v>45000</v>
      </c>
      <c r="P14" s="65">
        <f t="shared" si="0"/>
        <v>57150</v>
      </c>
    </row>
    <row r="15" spans="1:16" ht="24" customHeight="1" thickBot="1">
      <c r="A15" s="75" t="s">
        <v>18</v>
      </c>
      <c r="B15" s="74">
        <v>437625</v>
      </c>
      <c r="C15" s="66">
        <f>SUM(C6:C12)</f>
        <v>1879965</v>
      </c>
      <c r="D15" s="67">
        <f>SUM(D6:D12)</f>
        <v>1292114</v>
      </c>
      <c r="E15" s="67">
        <f>SUM(E6:E12)</f>
        <v>2047187</v>
      </c>
      <c r="F15" s="67">
        <f>SUM(F6:F12)</f>
        <v>1842174</v>
      </c>
      <c r="G15" s="67">
        <f>SUM(G6:G12)</f>
        <v>1777866</v>
      </c>
      <c r="H15" s="67">
        <f t="shared" ref="H15:N15" si="2">SUM(H6:H14)</f>
        <v>1514151</v>
      </c>
      <c r="I15" s="67">
        <f t="shared" si="2"/>
        <v>935417</v>
      </c>
      <c r="J15" s="62">
        <f t="shared" si="2"/>
        <v>0</v>
      </c>
      <c r="K15" s="67">
        <f t="shared" si="2"/>
        <v>2019502</v>
      </c>
      <c r="L15" s="67">
        <f t="shared" si="2"/>
        <v>2023782</v>
      </c>
      <c r="M15" s="68">
        <f t="shared" si="2"/>
        <v>2078000</v>
      </c>
      <c r="N15" s="68">
        <f t="shared" si="2"/>
        <v>1901000</v>
      </c>
      <c r="O15" s="69">
        <v>19748783</v>
      </c>
      <c r="P15" s="70">
        <f t="shared" si="0"/>
        <v>25080954.41</v>
      </c>
    </row>
    <row r="22" spans="5:5">
      <c r="E22" s="73"/>
    </row>
    <row r="23" spans="5:5">
      <c r="E23" s="73"/>
    </row>
  </sheetData>
  <mergeCells count="2">
    <mergeCell ref="N1:O1"/>
    <mergeCell ref="A2:O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topLeftCell="A4" workbookViewId="0">
      <selection activeCell="R12" sqref="R12"/>
    </sheetView>
  </sheetViews>
  <sheetFormatPr defaultColWidth="25.85546875" defaultRowHeight="16.5"/>
  <cols>
    <col min="1" max="1" width="25.85546875" style="1"/>
    <col min="2" max="12" width="8.7109375" style="1" hidden="1" customWidth="1"/>
    <col min="13" max="13" width="9.28515625" style="1" hidden="1" customWidth="1"/>
    <col min="14" max="14" width="9.5703125" style="2" hidden="1" customWidth="1"/>
    <col min="15" max="15" width="15.85546875" style="6" customWidth="1"/>
    <col min="16" max="16" width="16" style="1" customWidth="1"/>
    <col min="17" max="16384" width="25.85546875" style="1"/>
  </cols>
  <sheetData>
    <row r="1" spans="1:16">
      <c r="M1" s="84" t="s">
        <v>19</v>
      </c>
      <c r="N1" s="84"/>
    </row>
    <row r="2" spans="1:16">
      <c r="A2" s="85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4" spans="1:16" ht="17.25" thickBot="1"/>
    <row r="5" spans="1:16" s="4" customFormat="1" ht="30.75" customHeight="1">
      <c r="A5" s="27"/>
      <c r="B5" s="28" t="s">
        <v>6</v>
      </c>
      <c r="C5" s="28" t="s">
        <v>7</v>
      </c>
      <c r="D5" s="28" t="s">
        <v>8</v>
      </c>
      <c r="E5" s="28" t="s">
        <v>9</v>
      </c>
      <c r="F5" s="28" t="s">
        <v>10</v>
      </c>
      <c r="G5" s="28" t="s">
        <v>11</v>
      </c>
      <c r="H5" s="28" t="s">
        <v>12</v>
      </c>
      <c r="I5" s="28" t="s">
        <v>13</v>
      </c>
      <c r="J5" s="28" t="s">
        <v>15</v>
      </c>
      <c r="K5" s="28" t="s">
        <v>16</v>
      </c>
      <c r="L5" s="29" t="s">
        <v>21</v>
      </c>
      <c r="M5" s="29" t="s">
        <v>22</v>
      </c>
      <c r="N5" s="30" t="s">
        <v>18</v>
      </c>
      <c r="O5" s="86" t="s">
        <v>23</v>
      </c>
      <c r="P5" s="87"/>
    </row>
    <row r="6" spans="1:16" s="4" customFormat="1" ht="18" customHeight="1">
      <c r="A6" s="3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9"/>
      <c r="O6" s="7" t="s">
        <v>25</v>
      </c>
      <c r="P6" s="32" t="s">
        <v>26</v>
      </c>
    </row>
    <row r="7" spans="1:16" s="4" customFormat="1" ht="18" customHeight="1" thickBot="1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6"/>
      <c r="O7" s="44" t="s">
        <v>24</v>
      </c>
      <c r="P7" s="45" t="s">
        <v>24</v>
      </c>
    </row>
    <row r="8" spans="1:16" ht="24" customHeight="1">
      <c r="A8" s="37" t="s">
        <v>1</v>
      </c>
      <c r="B8" s="23">
        <v>545000</v>
      </c>
      <c r="C8" s="23">
        <v>408000</v>
      </c>
      <c r="D8" s="23">
        <v>545000</v>
      </c>
      <c r="E8" s="23">
        <v>545000</v>
      </c>
      <c r="F8" s="23">
        <v>545000</v>
      </c>
      <c r="G8" s="23">
        <v>545000</v>
      </c>
      <c r="H8" s="23">
        <v>327000</v>
      </c>
      <c r="I8" s="24"/>
      <c r="J8" s="23">
        <v>545000</v>
      </c>
      <c r="K8" s="23">
        <v>545000</v>
      </c>
      <c r="L8" s="25">
        <v>545000</v>
      </c>
      <c r="M8" s="25">
        <v>545000</v>
      </c>
      <c r="N8" s="25">
        <f>SUM(B8:M8)</f>
        <v>5640000</v>
      </c>
      <c r="O8" s="26">
        <v>5640</v>
      </c>
      <c r="P8" s="38">
        <f>O8*1.27</f>
        <v>7162.8</v>
      </c>
    </row>
    <row r="9" spans="1:16" ht="24" customHeight="1">
      <c r="A9" s="39" t="s">
        <v>0</v>
      </c>
      <c r="B9" s="13">
        <v>675000</v>
      </c>
      <c r="C9" s="13">
        <v>505000</v>
      </c>
      <c r="D9" s="13">
        <v>675000</v>
      </c>
      <c r="E9" s="13">
        <v>675000</v>
      </c>
      <c r="F9" s="13">
        <v>675000</v>
      </c>
      <c r="G9" s="13">
        <v>675000</v>
      </c>
      <c r="H9" s="13">
        <v>410000</v>
      </c>
      <c r="I9" s="14"/>
      <c r="J9" s="13">
        <v>675000</v>
      </c>
      <c r="K9" s="13">
        <v>675000</v>
      </c>
      <c r="L9" s="10">
        <v>675000</v>
      </c>
      <c r="M9" s="10">
        <v>675000</v>
      </c>
      <c r="N9" s="10">
        <f>SUM(B9:M9)</f>
        <v>6990000</v>
      </c>
      <c r="O9" s="8">
        <v>6990</v>
      </c>
      <c r="P9" s="40">
        <f t="shared" ref="P9:P16" si="0">O9*1.27</f>
        <v>8877.2999999999993</v>
      </c>
    </row>
    <row r="10" spans="1:16" ht="24" customHeight="1">
      <c r="A10" s="41" t="s">
        <v>2</v>
      </c>
      <c r="B10" s="13">
        <v>590000</v>
      </c>
      <c r="C10" s="13">
        <v>442500</v>
      </c>
      <c r="D10" s="13">
        <v>590000</v>
      </c>
      <c r="E10" s="13">
        <v>442500</v>
      </c>
      <c r="F10" s="13">
        <v>590000</v>
      </c>
      <c r="G10" s="13">
        <v>147000</v>
      </c>
      <c r="H10" s="13">
        <v>0</v>
      </c>
      <c r="I10" s="14"/>
      <c r="J10" s="13">
        <v>590000</v>
      </c>
      <c r="K10" s="13">
        <v>442500</v>
      </c>
      <c r="L10" s="10">
        <v>590000</v>
      </c>
      <c r="M10" s="10">
        <v>442000</v>
      </c>
      <c r="N10" s="10">
        <f t="shared" ref="N10:N15" si="1">SUM(B10:M10)</f>
        <v>4866500</v>
      </c>
      <c r="O10" s="8">
        <v>4866</v>
      </c>
      <c r="P10" s="40">
        <f t="shared" si="0"/>
        <v>6179.82</v>
      </c>
    </row>
    <row r="11" spans="1:16" ht="24" customHeight="1">
      <c r="A11" s="41" t="s">
        <v>3</v>
      </c>
      <c r="B11" s="13">
        <v>129600</v>
      </c>
      <c r="C11" s="13">
        <v>61650</v>
      </c>
      <c r="D11" s="13">
        <v>181133</v>
      </c>
      <c r="E11" s="13">
        <v>113668</v>
      </c>
      <c r="F11" s="13">
        <v>155173</v>
      </c>
      <c r="G11" s="13">
        <v>104235</v>
      </c>
      <c r="H11" s="13">
        <v>86784</v>
      </c>
      <c r="I11" s="14"/>
      <c r="J11" s="13">
        <v>117441</v>
      </c>
      <c r="K11" s="13">
        <v>114139</v>
      </c>
      <c r="L11" s="10">
        <v>115000</v>
      </c>
      <c r="M11" s="10">
        <v>86000</v>
      </c>
      <c r="N11" s="10">
        <f t="shared" si="1"/>
        <v>1264823</v>
      </c>
      <c r="O11" s="8">
        <v>1265</v>
      </c>
      <c r="P11" s="40">
        <f t="shared" si="0"/>
        <v>1606.55</v>
      </c>
    </row>
    <row r="12" spans="1:16" ht="24" customHeight="1">
      <c r="A12" s="41" t="s">
        <v>4</v>
      </c>
      <c r="B12" s="13">
        <v>42300</v>
      </c>
      <c r="C12" s="13">
        <v>15300</v>
      </c>
      <c r="D12" s="13">
        <v>25943</v>
      </c>
      <c r="E12" s="13">
        <v>14150</v>
      </c>
      <c r="F12" s="13">
        <v>16508</v>
      </c>
      <c r="G12" s="13">
        <v>10376</v>
      </c>
      <c r="H12" s="13">
        <v>28299</v>
      </c>
      <c r="I12" s="14"/>
      <c r="J12" s="13">
        <v>24054</v>
      </c>
      <c r="K12" s="13">
        <v>19809</v>
      </c>
      <c r="L12" s="10">
        <v>20000</v>
      </c>
      <c r="M12" s="10">
        <v>20000</v>
      </c>
      <c r="N12" s="10">
        <f t="shared" si="1"/>
        <v>236739</v>
      </c>
      <c r="O12" s="8">
        <v>238</v>
      </c>
      <c r="P12" s="40">
        <f t="shared" si="0"/>
        <v>302.26</v>
      </c>
    </row>
    <row r="13" spans="1:16" ht="24" customHeight="1">
      <c r="A13" s="41" t="s">
        <v>5</v>
      </c>
      <c r="B13" s="13">
        <v>109665</v>
      </c>
      <c r="C13" s="13">
        <v>59339</v>
      </c>
      <c r="D13" s="13">
        <v>95266</v>
      </c>
      <c r="E13" s="13">
        <v>104698</v>
      </c>
      <c r="F13" s="13">
        <v>51406</v>
      </c>
      <c r="G13" s="13">
        <v>112245</v>
      </c>
      <c r="H13" s="13">
        <v>139130</v>
      </c>
      <c r="I13" s="14"/>
      <c r="J13" s="13">
        <v>100453</v>
      </c>
      <c r="K13" s="13">
        <v>94003</v>
      </c>
      <c r="L13" s="10">
        <v>95000</v>
      </c>
      <c r="M13" s="10">
        <v>95000</v>
      </c>
      <c r="N13" s="10">
        <f t="shared" si="1"/>
        <v>1056205</v>
      </c>
      <c r="O13" s="8">
        <v>1100</v>
      </c>
      <c r="P13" s="40">
        <f t="shared" si="0"/>
        <v>1397</v>
      </c>
    </row>
    <row r="14" spans="1:16" ht="24" customHeight="1" thickBot="1">
      <c r="A14" s="41" t="s">
        <v>17</v>
      </c>
      <c r="B14" s="13">
        <v>50000</v>
      </c>
      <c r="C14" s="13">
        <v>40000</v>
      </c>
      <c r="D14" s="13">
        <v>5000</v>
      </c>
      <c r="E14" s="13">
        <v>50000</v>
      </c>
      <c r="F14" s="13">
        <v>40000</v>
      </c>
      <c r="G14" s="13">
        <v>40000</v>
      </c>
      <c r="H14" s="13"/>
      <c r="I14" s="14"/>
      <c r="J14" s="13">
        <v>40000</v>
      </c>
      <c r="K14" s="13">
        <v>50000</v>
      </c>
      <c r="L14" s="10">
        <v>50000</v>
      </c>
      <c r="M14" s="10">
        <v>50000</v>
      </c>
      <c r="N14" s="10">
        <f t="shared" si="1"/>
        <v>415000</v>
      </c>
      <c r="O14" s="8">
        <v>415</v>
      </c>
      <c r="P14" s="40">
        <f t="shared" si="0"/>
        <v>527.04999999999995</v>
      </c>
    </row>
    <row r="15" spans="1:16" ht="24" hidden="1" customHeight="1" thickBot="1">
      <c r="A15" s="42" t="s">
        <v>14</v>
      </c>
      <c r="B15" s="15"/>
      <c r="C15" s="15"/>
      <c r="D15" s="15"/>
      <c r="E15" s="15"/>
      <c r="F15" s="15"/>
      <c r="G15" s="15">
        <v>45000</v>
      </c>
      <c r="H15" s="15">
        <v>0</v>
      </c>
      <c r="I15" s="15"/>
      <c r="J15" s="15"/>
      <c r="K15" s="15"/>
      <c r="L15" s="16"/>
      <c r="M15" s="16"/>
      <c r="N15" s="16">
        <f t="shared" si="1"/>
        <v>45000</v>
      </c>
      <c r="O15" s="17"/>
      <c r="P15" s="43">
        <f t="shared" si="0"/>
        <v>0</v>
      </c>
    </row>
    <row r="16" spans="1:16" ht="24" customHeight="1" thickBot="1">
      <c r="A16" s="18" t="s">
        <v>18</v>
      </c>
      <c r="B16" s="19">
        <f>SUM(B8:B14)</f>
        <v>2141565</v>
      </c>
      <c r="C16" s="19">
        <f>SUM(C8:C14)</f>
        <v>1531789</v>
      </c>
      <c r="D16" s="19">
        <f>SUM(D8:D14)</f>
        <v>2117342</v>
      </c>
      <c r="E16" s="19">
        <f>SUM(E8:E14)</f>
        <v>1945016</v>
      </c>
      <c r="F16" s="19">
        <f>SUM(F8:F14)</f>
        <v>2073087</v>
      </c>
      <c r="G16" s="19">
        <f t="shared" ref="G16:M16" si="2">SUM(G8:G15)</f>
        <v>1678856</v>
      </c>
      <c r="H16" s="19">
        <f t="shared" si="2"/>
        <v>991213</v>
      </c>
      <c r="I16" s="19">
        <f t="shared" si="2"/>
        <v>0</v>
      </c>
      <c r="J16" s="19">
        <f t="shared" si="2"/>
        <v>2091948</v>
      </c>
      <c r="K16" s="19">
        <f t="shared" si="2"/>
        <v>1940451</v>
      </c>
      <c r="L16" s="20">
        <f t="shared" si="2"/>
        <v>2090000</v>
      </c>
      <c r="M16" s="20">
        <f t="shared" si="2"/>
        <v>1913000</v>
      </c>
      <c r="N16" s="20">
        <f>SUM(B16:M16)</f>
        <v>20514267</v>
      </c>
      <c r="O16" s="21">
        <f>SUM(O8:O15)</f>
        <v>20514</v>
      </c>
      <c r="P16" s="22">
        <f t="shared" si="0"/>
        <v>26052.78</v>
      </c>
    </row>
  </sheetData>
  <mergeCells count="3">
    <mergeCell ref="M1:N1"/>
    <mergeCell ref="A2:N2"/>
    <mergeCell ref="O5:P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2014árbev</vt:lpstr>
      <vt:lpstr>2015árbev terv</vt:lpstr>
      <vt:lpstr>Munka3</vt:lpstr>
    </vt:vector>
  </TitlesOfParts>
  <Company>Dombóvár és Környéke Víz- és Csatornamű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Bukovics Józsefné</dc:creator>
  <cp:lastModifiedBy>Babati</cp:lastModifiedBy>
  <cp:lastPrinted>2014-12-08T10:43:20Z</cp:lastPrinted>
  <dcterms:created xsi:type="dcterms:W3CDTF">2014-11-19T08:53:45Z</dcterms:created>
  <dcterms:modified xsi:type="dcterms:W3CDTF">2014-12-08T12:43:56Z</dcterms:modified>
</cp:coreProperties>
</file>