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1"/>
  </bookViews>
  <sheets>
    <sheet name="önkormányzat" sheetId="1" r:id="rId1"/>
    <sheet name="társulások" sheetId="2" r:id="rId2"/>
  </sheets>
  <definedNames/>
  <calcPr fullCalcOnLoad="1"/>
</workbook>
</file>

<file path=xl/comments1.xml><?xml version="1.0" encoding="utf-8"?>
<comments xmlns="http://schemas.openxmlformats.org/spreadsheetml/2006/main">
  <authors>
    <author>Kov?cs Zolt?n</author>
  </authors>
  <commentList>
    <comment ref="C16" authorId="0">
      <text>
        <r>
          <rPr>
            <b/>
            <sz val="9"/>
            <rFont val="Tahoma"/>
            <family val="2"/>
          </rPr>
          <t>állami + OEP</t>
        </r>
      </text>
    </comment>
    <comment ref="G16" authorId="0">
      <text>
        <r>
          <rPr>
            <sz val="9"/>
            <rFont val="Tahoma"/>
            <family val="2"/>
          </rPr>
          <t>könyvtári érdekeltségnövelő</t>
        </r>
      </text>
    </comment>
    <comment ref="H16" authorId="0">
      <text>
        <r>
          <rPr>
            <sz val="9"/>
            <rFont val="Tahoma"/>
            <family val="2"/>
          </rPr>
          <t>könyvtári és közművelődési feladatok támogatása 22.809.710 Ft</t>
        </r>
      </text>
    </comment>
    <comment ref="B16" authorId="0">
      <text>
        <r>
          <rPr>
            <b/>
            <sz val="9"/>
            <rFont val="Tahoma"/>
            <family val="2"/>
          </rPr>
          <t>állami + OEP</t>
        </r>
      </text>
    </comment>
  </commentList>
</comments>
</file>

<file path=xl/sharedStrings.xml><?xml version="1.0" encoding="utf-8"?>
<sst xmlns="http://schemas.openxmlformats.org/spreadsheetml/2006/main" count="94" uniqueCount="51">
  <si>
    <t>Személyi juttatás (K1)</t>
  </si>
  <si>
    <t>Munkaadókat terh. járulékok
és szoc. hozzájár. adó (K2)</t>
  </si>
  <si>
    <t>Dologi kiadások (K3)</t>
  </si>
  <si>
    <t>Ellátottak juttatásai (K4)</t>
  </si>
  <si>
    <t>Felújítások (K7)</t>
  </si>
  <si>
    <t>Költségvetési kiadások</t>
  </si>
  <si>
    <t>Állami támogatás</t>
  </si>
  <si>
    <t>Önkormányzati hozzájárulás</t>
  </si>
  <si>
    <t>Költségvetési bevételek</t>
  </si>
  <si>
    <t>eFt</t>
  </si>
  <si>
    <t>Integrált Önkormányzati Szolgáltató Szervezet</t>
  </si>
  <si>
    <t>Beruházások, kisértékű tárgyi eszköz beszerzés (K6)</t>
  </si>
  <si>
    <t>Egyéb működési célú kiadások (K5)</t>
  </si>
  <si>
    <t>Egyéb műk. célú tám. bevételei államháztartáson belülről</t>
  </si>
  <si>
    <t>Működési bevételek</t>
  </si>
  <si>
    <t>Költségvetési maradvány</t>
  </si>
  <si>
    <t xml:space="preserve">Tinódi Könyvtár </t>
  </si>
  <si>
    <t>2017. évi
előirányzat</t>
  </si>
  <si>
    <t>2017. évi
tény</t>
  </si>
  <si>
    <t>2018. évi
terv</t>
  </si>
  <si>
    <t>2018. évi
javasolt</t>
  </si>
  <si>
    <t>Szivárvány Óvoda
Dombóvár</t>
  </si>
  <si>
    <t>2018. évi
terv óvoda</t>
  </si>
  <si>
    <t>2017. évi
terv bölcsőde</t>
  </si>
  <si>
    <t>2017. évi bérkompenzáció, ágazati</t>
  </si>
  <si>
    <t>Önkormányzati fenntartású intézmények 2017. évi költségvetés teljesítésének és 2018. évi terv adatainak összehasonlítása</t>
  </si>
  <si>
    <t>2017. évi
előirányzat óvoda</t>
  </si>
  <si>
    <t>2017. évi
tény óvoda</t>
  </si>
  <si>
    <t>2017. évi
előirányzat bölcsőde</t>
  </si>
  <si>
    <t>2017. évi
tény bölcsőde</t>
  </si>
  <si>
    <t>Műk. c. átvett pénz</t>
  </si>
  <si>
    <t>Egyesített Humán Szolgáltató Intézmény Dombóvár</t>
  </si>
  <si>
    <t>2017. évi előirányzat összesen</t>
  </si>
  <si>
    <t>2017. évi tény
összesen</t>
  </si>
  <si>
    <t>2017. évi előirányzat ESZI Dombóvár</t>
  </si>
  <si>
    <t>2017. évi tény
ESZI Dombóvár</t>
  </si>
  <si>
    <t>2017. évi előirányzat Kapocs</t>
  </si>
  <si>
    <t>2017. évi tény
Kapocs</t>
  </si>
  <si>
    <t>2017. évi tény
TOP pályázatok</t>
  </si>
  <si>
    <t>2018. évi terv
ESZI Dombóvár</t>
  </si>
  <si>
    <t>2018. évi terv
Kapocs</t>
  </si>
  <si>
    <t>2018. évi terv
összesen</t>
  </si>
  <si>
    <t>2018. évi
javasolt összesen</t>
  </si>
  <si>
    <t>2018. évi terv
ESZI Szakcs</t>
  </si>
  <si>
    <t>jelzőrendszeres házi segítségnyújtás</t>
  </si>
  <si>
    <t>Működési célú átvett pénzeszköz</t>
  </si>
  <si>
    <t>Felhalmozási célú támogatás</t>
  </si>
  <si>
    <t>2017. évi bérkompenzáció, ágazati pótlék</t>
  </si>
  <si>
    <t>2017. évi minimálbér emelés támogatása</t>
  </si>
  <si>
    <t>2017. évi REKI pályázat</t>
  </si>
  <si>
    <t>Társulásban fenntartott intézmény 2017. évi költségvetés teljesítésének és 2018. évre a fenntartónak javasolt terv adatainak összehasonlítása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</si>
</sst>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000\ _F_t_-;\-* #,##0.0000\ _F_t_-;_-* &quot;-&quot;??\ _F_t_-;_-@_-"/>
    <numFmt numFmtId="166" formatCode="_-* #,##0.0\ _F_t_-;\-* #,##0.0\ _F_t_-;_-* &quot;-&quot;??\ _F_t_-;_-@_-"/>
    <numFmt numFmtId="167" formatCode="_-* #,##0\ _F_t_-;\-* #,##0\ _F_t_-;_-* &quot;-&quot;??\ _F_t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167" fontId="0" fillId="0" borderId="0" xfId="4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55" applyFont="1" applyAlignment="1">
      <alignment/>
      <protection/>
    </xf>
    <xf numFmtId="0" fontId="0" fillId="0" borderId="0" xfId="55">
      <alignment/>
      <protection/>
    </xf>
    <xf numFmtId="0" fontId="2" fillId="0" borderId="0" xfId="55" applyFont="1" applyFill="1" applyAlignment="1">
      <alignment/>
      <protection/>
    </xf>
    <xf numFmtId="0" fontId="0" fillId="0" borderId="16" xfId="55" applyFill="1" applyBorder="1">
      <alignment/>
      <protection/>
    </xf>
    <xf numFmtId="0" fontId="0" fillId="0" borderId="0" xfId="55" applyFill="1" applyAlignment="1">
      <alignment horizontal="center"/>
      <protection/>
    </xf>
    <xf numFmtId="0" fontId="0" fillId="0" borderId="11" xfId="55" applyFont="1" applyFill="1" applyBorder="1" applyAlignment="1">
      <alignment horizontal="center" wrapText="1"/>
      <protection/>
    </xf>
    <xf numFmtId="0" fontId="0" fillId="0" borderId="18" xfId="55" applyFont="1" applyFill="1" applyBorder="1" applyAlignment="1">
      <alignment horizontal="center" wrapText="1"/>
      <protection/>
    </xf>
    <xf numFmtId="0" fontId="0" fillId="0" borderId="19" xfId="55" applyFont="1" applyFill="1" applyBorder="1" applyAlignment="1">
      <alignment horizontal="center" wrapText="1"/>
      <protection/>
    </xf>
    <xf numFmtId="0" fontId="0" fillId="0" borderId="10" xfId="55" applyFont="1" applyFill="1" applyBorder="1" applyAlignment="1">
      <alignment horizontal="center" wrapText="1"/>
      <protection/>
    </xf>
    <xf numFmtId="0" fontId="0" fillId="0" borderId="12" xfId="55" applyFont="1" applyFill="1" applyBorder="1" applyAlignment="1">
      <alignment horizontal="center" wrapText="1"/>
      <protection/>
    </xf>
    <xf numFmtId="0" fontId="0" fillId="0" borderId="11" xfId="55" applyFill="1" applyBorder="1" applyAlignment="1">
      <alignment horizontal="center"/>
      <protection/>
    </xf>
    <xf numFmtId="0" fontId="0" fillId="0" borderId="18" xfId="55" applyFill="1" applyBorder="1" applyAlignment="1">
      <alignment horizontal="center"/>
      <protection/>
    </xf>
    <xf numFmtId="0" fontId="0" fillId="0" borderId="19" xfId="55" applyFill="1" applyBorder="1" applyAlignment="1">
      <alignment horizontal="center"/>
      <protection/>
    </xf>
    <xf numFmtId="0" fontId="0" fillId="0" borderId="20" xfId="55" applyFill="1" applyBorder="1" applyAlignment="1">
      <alignment horizontal="center"/>
      <protection/>
    </xf>
    <xf numFmtId="0" fontId="0" fillId="0" borderId="10" xfId="55" applyFill="1" applyBorder="1" applyAlignment="1">
      <alignment horizontal="center"/>
      <protection/>
    </xf>
    <xf numFmtId="3" fontId="0" fillId="0" borderId="11" xfId="42" applyNumberFormat="1" applyFont="1" applyFill="1" applyBorder="1" applyAlignment="1">
      <alignment horizontal="right"/>
    </xf>
    <xf numFmtId="3" fontId="0" fillId="0" borderId="18" xfId="42" applyNumberFormat="1" applyFont="1" applyFill="1" applyBorder="1" applyAlignment="1">
      <alignment horizontal="right"/>
    </xf>
    <xf numFmtId="3" fontId="0" fillId="0" borderId="19" xfId="42" applyNumberFormat="1" applyFont="1" applyFill="1" applyBorder="1" applyAlignment="1">
      <alignment horizontal="right"/>
    </xf>
    <xf numFmtId="3" fontId="0" fillId="0" borderId="20" xfId="42" applyNumberFormat="1" applyFont="1" applyFill="1" applyBorder="1" applyAlignment="1">
      <alignment horizontal="right"/>
    </xf>
    <xf numFmtId="3" fontId="0" fillId="0" borderId="18" xfId="55" applyNumberFormat="1" applyFill="1" applyBorder="1">
      <alignment/>
      <protection/>
    </xf>
    <xf numFmtId="3" fontId="0" fillId="0" borderId="16" xfId="55" applyNumberFormat="1" applyFill="1" applyBorder="1">
      <alignment/>
      <protection/>
    </xf>
    <xf numFmtId="3" fontId="0" fillId="0" borderId="12" xfId="55" applyNumberFormat="1" applyFill="1" applyBorder="1">
      <alignment/>
      <protection/>
    </xf>
    <xf numFmtId="3" fontId="0" fillId="0" borderId="10" xfId="55" applyNumberFormat="1" applyFill="1" applyBorder="1">
      <alignment/>
      <protection/>
    </xf>
    <xf numFmtId="3" fontId="0" fillId="0" borderId="0" xfId="55" applyNumberFormat="1">
      <alignment/>
      <protection/>
    </xf>
    <xf numFmtId="0" fontId="0" fillId="0" borderId="16" xfId="55" applyFill="1" applyBorder="1" applyAlignment="1">
      <alignment wrapText="1"/>
      <protection/>
    </xf>
    <xf numFmtId="3" fontId="0" fillId="0" borderId="11" xfId="42" applyNumberFormat="1" applyFont="1" applyFill="1" applyBorder="1" applyAlignment="1">
      <alignment horizontal="right" wrapText="1"/>
    </xf>
    <xf numFmtId="3" fontId="0" fillId="0" borderId="18" xfId="42" applyNumberFormat="1" applyFont="1" applyFill="1" applyBorder="1" applyAlignment="1">
      <alignment horizontal="right" wrapText="1"/>
    </xf>
    <xf numFmtId="3" fontId="0" fillId="0" borderId="19" xfId="42" applyNumberFormat="1" applyFont="1" applyFill="1" applyBorder="1" applyAlignment="1">
      <alignment horizontal="right" wrapText="1"/>
    </xf>
    <xf numFmtId="3" fontId="0" fillId="0" borderId="20" xfId="42" applyNumberFormat="1" applyFont="1" applyFill="1" applyBorder="1" applyAlignment="1">
      <alignment horizontal="right" wrapText="1"/>
    </xf>
    <xf numFmtId="3" fontId="0" fillId="0" borderId="11" xfId="42" applyNumberFormat="1" applyFont="1" applyFill="1" applyBorder="1" applyAlignment="1">
      <alignment/>
    </xf>
    <xf numFmtId="3" fontId="0" fillId="0" borderId="18" xfId="42" applyNumberFormat="1" applyFont="1" applyFill="1" applyBorder="1" applyAlignment="1">
      <alignment/>
    </xf>
    <xf numFmtId="3" fontId="0" fillId="0" borderId="19" xfId="42" applyNumberFormat="1" applyFont="1" applyFill="1" applyBorder="1" applyAlignment="1">
      <alignment/>
    </xf>
    <xf numFmtId="3" fontId="0" fillId="0" borderId="20" xfId="42" applyNumberFormat="1" applyFont="1" applyFill="1" applyBorder="1" applyAlignment="1">
      <alignment/>
    </xf>
    <xf numFmtId="0" fontId="0" fillId="0" borderId="16" xfId="55" applyFont="1" applyFill="1" applyBorder="1">
      <alignment/>
      <protection/>
    </xf>
    <xf numFmtId="0" fontId="0" fillId="0" borderId="16" xfId="55" applyFont="1" applyFill="1" applyBorder="1" applyAlignment="1">
      <alignment wrapText="1"/>
      <protection/>
    </xf>
    <xf numFmtId="0" fontId="3" fillId="0" borderId="16" xfId="55" applyFont="1" applyFill="1" applyBorder="1">
      <alignment/>
      <protection/>
    </xf>
    <xf numFmtId="3" fontId="3" fillId="0" borderId="21" xfId="42" applyNumberFormat="1" applyFont="1" applyFill="1" applyBorder="1" applyAlignment="1">
      <alignment horizontal="right"/>
    </xf>
    <xf numFmtId="3" fontId="3" fillId="0" borderId="10" xfId="42" applyNumberFormat="1" applyFont="1" applyFill="1" applyBorder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3" fillId="0" borderId="18" xfId="55" applyNumberFormat="1" applyFont="1" applyFill="1" applyBorder="1">
      <alignment/>
      <protection/>
    </xf>
    <xf numFmtId="3" fontId="3" fillId="0" borderId="10" xfId="55" applyNumberFormat="1" applyFont="1" applyFill="1" applyBorder="1">
      <alignment/>
      <protection/>
    </xf>
    <xf numFmtId="3" fontId="3" fillId="0" borderId="16" xfId="55" applyNumberFormat="1" applyFont="1" applyFill="1" applyBorder="1">
      <alignment/>
      <protection/>
    </xf>
    <xf numFmtId="3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3" fontId="0" fillId="0" borderId="21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0" fillId="0" borderId="12" xfId="42" applyNumberFormat="1" applyFont="1" applyFill="1" applyBorder="1" applyAlignment="1">
      <alignment horizontal="right"/>
    </xf>
    <xf numFmtId="3" fontId="0" fillId="0" borderId="11" xfId="42" applyNumberFormat="1" applyFont="1" applyFill="1" applyBorder="1" applyAlignment="1">
      <alignment horizontal="right"/>
    </xf>
    <xf numFmtId="3" fontId="0" fillId="0" borderId="18" xfId="42" applyNumberFormat="1" applyFont="1" applyFill="1" applyBorder="1" applyAlignment="1">
      <alignment horizontal="right"/>
    </xf>
    <xf numFmtId="3" fontId="0" fillId="0" borderId="19" xfId="42" applyNumberFormat="1" applyFont="1" applyFill="1" applyBorder="1" applyAlignment="1">
      <alignment horizontal="right"/>
    </xf>
    <xf numFmtId="3" fontId="0" fillId="0" borderId="20" xfId="42" applyNumberFormat="1" applyFont="1" applyFill="1" applyBorder="1" applyAlignment="1">
      <alignment horizontal="right"/>
    </xf>
    <xf numFmtId="3" fontId="0" fillId="0" borderId="16" xfId="42" applyNumberFormat="1" applyFont="1" applyFill="1" applyBorder="1" applyAlignment="1">
      <alignment horizontal="right"/>
    </xf>
    <xf numFmtId="3" fontId="0" fillId="0" borderId="10" xfId="42" applyNumberFormat="1" applyFont="1" applyFill="1" applyBorder="1" applyAlignment="1">
      <alignment horizontal="right"/>
    </xf>
    <xf numFmtId="3" fontId="6" fillId="0" borderId="0" xfId="55" applyNumberFormat="1" applyFont="1">
      <alignment/>
      <protection/>
    </xf>
    <xf numFmtId="0" fontId="6" fillId="0" borderId="0" xfId="55" applyFont="1">
      <alignment/>
      <protection/>
    </xf>
    <xf numFmtId="0" fontId="2" fillId="0" borderId="16" xfId="55" applyFont="1" applyFill="1" applyBorder="1">
      <alignment/>
      <protection/>
    </xf>
    <xf numFmtId="3" fontId="2" fillId="0" borderId="11" xfId="42" applyNumberFormat="1" applyFont="1" applyFill="1" applyBorder="1" applyAlignment="1">
      <alignment horizontal="right"/>
    </xf>
    <xf numFmtId="3" fontId="2" fillId="0" borderId="18" xfId="42" applyNumberFormat="1" applyFont="1" applyFill="1" applyBorder="1" applyAlignment="1">
      <alignment horizontal="right"/>
    </xf>
    <xf numFmtId="3" fontId="2" fillId="0" borderId="19" xfId="42" applyNumberFormat="1" applyFont="1" applyFill="1" applyBorder="1" applyAlignment="1">
      <alignment horizontal="right"/>
    </xf>
    <xf numFmtId="3" fontId="2" fillId="0" borderId="20" xfId="42" applyNumberFormat="1" applyFont="1" applyFill="1" applyBorder="1" applyAlignment="1">
      <alignment horizontal="right"/>
    </xf>
    <xf numFmtId="3" fontId="2" fillId="0" borderId="18" xfId="55" applyNumberFormat="1" applyFont="1" applyFill="1" applyBorder="1">
      <alignment/>
      <protection/>
    </xf>
    <xf numFmtId="3" fontId="2" fillId="0" borderId="16" xfId="55" applyNumberFormat="1" applyFont="1" applyFill="1" applyBorder="1">
      <alignment/>
      <protection/>
    </xf>
    <xf numFmtId="3" fontId="2" fillId="0" borderId="12" xfId="55" applyNumberFormat="1" applyFont="1" applyFill="1" applyBorder="1">
      <alignment/>
      <protection/>
    </xf>
    <xf numFmtId="3" fontId="2" fillId="0" borderId="10" xfId="55" applyNumberFormat="1" applyFont="1" applyFill="1" applyBorder="1">
      <alignment/>
      <protection/>
    </xf>
    <xf numFmtId="3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3" fontId="3" fillId="0" borderId="13" xfId="42" applyNumberFormat="1" applyFont="1" applyFill="1" applyBorder="1" applyAlignment="1">
      <alignment horizontal="right"/>
    </xf>
    <xf numFmtId="3" fontId="3" fillId="0" borderId="22" xfId="42" applyNumberFormat="1" applyFont="1" applyFill="1" applyBorder="1" applyAlignment="1">
      <alignment horizontal="right"/>
    </xf>
    <xf numFmtId="3" fontId="3" fillId="0" borderId="23" xfId="42" applyNumberFormat="1" applyFont="1" applyFill="1" applyBorder="1" applyAlignment="1">
      <alignment horizontal="right"/>
    </xf>
    <xf numFmtId="3" fontId="3" fillId="0" borderId="14" xfId="42" applyNumberFormat="1" applyFont="1" applyFill="1" applyBorder="1" applyAlignment="1">
      <alignment horizontal="right"/>
    </xf>
    <xf numFmtId="3" fontId="3" fillId="0" borderId="14" xfId="55" applyNumberFormat="1" applyFont="1" applyFill="1" applyBorder="1">
      <alignment/>
      <protection/>
    </xf>
    <xf numFmtId="3" fontId="3" fillId="0" borderId="15" xfId="55" applyNumberFormat="1" applyFont="1" applyFill="1" applyBorder="1">
      <alignment/>
      <protection/>
    </xf>
    <xf numFmtId="0" fontId="0" fillId="0" borderId="0" xfId="55" applyFont="1">
      <alignment/>
      <protection/>
    </xf>
    <xf numFmtId="0" fontId="2" fillId="0" borderId="0" xfId="0" applyFont="1" applyFill="1" applyAlignment="1">
      <alignment horizontal="center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2" fillId="0" borderId="0" xfId="55" applyFont="1" applyAlignment="1">
      <alignment horizontal="center"/>
      <protection/>
    </xf>
    <xf numFmtId="0" fontId="0" fillId="0" borderId="27" xfId="55" applyFill="1" applyBorder="1" applyAlignment="1">
      <alignment horizontal="center"/>
      <protection/>
    </xf>
    <xf numFmtId="0" fontId="0" fillId="0" borderId="28" xfId="55" applyFill="1" applyBorder="1" applyAlignment="1">
      <alignment horizontal="center"/>
      <protection/>
    </xf>
    <xf numFmtId="0" fontId="0" fillId="0" borderId="29" xfId="55" applyFill="1" applyBorder="1" applyAlignment="1">
      <alignment horizontal="center"/>
      <protection/>
    </xf>
    <xf numFmtId="0" fontId="0" fillId="0" borderId="30" xfId="55" applyFill="1" applyBorder="1" applyAlignment="1">
      <alignment horizontal="center"/>
      <protection/>
    </xf>
    <xf numFmtId="0" fontId="0" fillId="0" borderId="31" xfId="55" applyFill="1" applyBorder="1" applyAlignment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view="pageBreakPreview" zoomScale="60" zoomScalePageLayoutView="0" workbookViewId="0" topLeftCell="A1">
      <selection activeCell="A1" sqref="A1:Q1"/>
    </sheetView>
  </sheetViews>
  <sheetFormatPr defaultColWidth="9.140625" defaultRowHeight="12.75"/>
  <cols>
    <col min="1" max="1" width="31.8515625" style="0" customWidth="1"/>
    <col min="2" max="2" width="10.8515625" style="0" customWidth="1"/>
    <col min="3" max="5" width="8.28125" style="0" bestFit="1" customWidth="1"/>
    <col min="6" max="6" width="10.28125" style="0" customWidth="1"/>
    <col min="7" max="9" width="8.28125" style="0" bestFit="1" customWidth="1"/>
    <col min="10" max="10" width="10.00390625" style="0" customWidth="1"/>
    <col min="11" max="11" width="8.28125" style="0" bestFit="1" customWidth="1"/>
    <col min="12" max="12" width="10.28125" style="0" customWidth="1"/>
    <col min="13" max="15" width="8.28125" style="0" customWidth="1"/>
    <col min="16" max="17" width="8.28125" style="0" bestFit="1" customWidth="1"/>
  </cols>
  <sheetData>
    <row r="1" spans="1:17" ht="12.75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26" ht="13.5" thickBot="1">
      <c r="A2" s="27"/>
      <c r="B2" s="27"/>
      <c r="C2" s="34"/>
      <c r="D2" s="34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>
      <c r="A3" s="36"/>
      <c r="B3" s="116" t="s">
        <v>10</v>
      </c>
      <c r="C3" s="117"/>
      <c r="D3" s="117"/>
      <c r="E3" s="118"/>
      <c r="F3" s="119" t="s">
        <v>16</v>
      </c>
      <c r="G3" s="120"/>
      <c r="H3" s="120"/>
      <c r="I3" s="121"/>
      <c r="J3" s="116" t="s">
        <v>21</v>
      </c>
      <c r="K3" s="117"/>
      <c r="L3" s="117"/>
      <c r="M3" s="117"/>
      <c r="N3" s="117"/>
      <c r="O3" s="117"/>
      <c r="P3" s="117"/>
      <c r="Q3" s="118"/>
      <c r="R3" s="2"/>
      <c r="S3" s="1"/>
      <c r="T3" s="1"/>
      <c r="U3" s="1"/>
      <c r="V3" s="1"/>
      <c r="W3" s="1"/>
      <c r="X3" s="1"/>
      <c r="Y3" s="1"/>
      <c r="Z3" s="1"/>
    </row>
    <row r="4" spans="1:26" ht="63.75">
      <c r="A4" s="36"/>
      <c r="B4" s="24" t="s">
        <v>17</v>
      </c>
      <c r="C4" s="25" t="s">
        <v>18</v>
      </c>
      <c r="D4" s="25" t="s">
        <v>19</v>
      </c>
      <c r="E4" s="26" t="s">
        <v>20</v>
      </c>
      <c r="F4" s="24" t="s">
        <v>17</v>
      </c>
      <c r="G4" s="25" t="s">
        <v>18</v>
      </c>
      <c r="H4" s="25" t="s">
        <v>19</v>
      </c>
      <c r="I4" s="26" t="s">
        <v>20</v>
      </c>
      <c r="J4" s="24" t="s">
        <v>26</v>
      </c>
      <c r="K4" s="28" t="s">
        <v>27</v>
      </c>
      <c r="L4" s="25" t="s">
        <v>28</v>
      </c>
      <c r="M4" s="25" t="s">
        <v>29</v>
      </c>
      <c r="N4" s="25" t="s">
        <v>22</v>
      </c>
      <c r="O4" s="25" t="s">
        <v>23</v>
      </c>
      <c r="P4" s="25" t="s">
        <v>19</v>
      </c>
      <c r="Q4" s="26" t="s">
        <v>20</v>
      </c>
      <c r="R4" s="2"/>
      <c r="S4" s="1"/>
      <c r="T4" s="1"/>
      <c r="U4" s="1"/>
      <c r="V4" s="1"/>
      <c r="W4" s="1"/>
      <c r="X4" s="1"/>
      <c r="Y4" s="1"/>
      <c r="Z4" s="1"/>
    </row>
    <row r="5" spans="1:26" ht="12.75">
      <c r="A5" s="36"/>
      <c r="B5" s="19" t="s">
        <v>9</v>
      </c>
      <c r="C5" s="20" t="s">
        <v>9</v>
      </c>
      <c r="D5" s="20" t="s">
        <v>9</v>
      </c>
      <c r="E5" s="21" t="s">
        <v>9</v>
      </c>
      <c r="F5" s="19" t="s">
        <v>9</v>
      </c>
      <c r="G5" s="20" t="s">
        <v>9</v>
      </c>
      <c r="H5" s="20" t="s">
        <v>9</v>
      </c>
      <c r="I5" s="21" t="s">
        <v>9</v>
      </c>
      <c r="J5" s="19" t="s">
        <v>9</v>
      </c>
      <c r="K5" s="29" t="s">
        <v>9</v>
      </c>
      <c r="L5" s="20" t="s">
        <v>9</v>
      </c>
      <c r="M5" s="20" t="s">
        <v>9</v>
      </c>
      <c r="N5" s="20" t="s">
        <v>9</v>
      </c>
      <c r="O5" s="20" t="s">
        <v>9</v>
      </c>
      <c r="P5" s="20" t="s">
        <v>9</v>
      </c>
      <c r="Q5" s="21" t="s">
        <v>9</v>
      </c>
      <c r="R5" s="2"/>
      <c r="S5" s="1"/>
      <c r="T5" s="1"/>
      <c r="U5" s="1"/>
      <c r="V5" s="1"/>
      <c r="W5" s="1"/>
      <c r="X5" s="1"/>
      <c r="Y5" s="1"/>
      <c r="Z5" s="1"/>
    </row>
    <row r="6" spans="1:26" ht="12.75">
      <c r="A6" s="36" t="s">
        <v>0</v>
      </c>
      <c r="B6" s="9">
        <v>141695</v>
      </c>
      <c r="C6" s="5">
        <v>131564</v>
      </c>
      <c r="D6" s="5">
        <v>144764</v>
      </c>
      <c r="E6" s="10">
        <v>143000</v>
      </c>
      <c r="F6" s="9">
        <v>20802</v>
      </c>
      <c r="G6" s="5">
        <v>21629</v>
      </c>
      <c r="H6" s="5">
        <v>16485</v>
      </c>
      <c r="I6" s="10">
        <v>16485</v>
      </c>
      <c r="J6" s="9">
        <v>177474</v>
      </c>
      <c r="K6" s="30">
        <v>173542</v>
      </c>
      <c r="L6" s="5">
        <v>33928</v>
      </c>
      <c r="M6" s="5">
        <v>33434</v>
      </c>
      <c r="N6" s="5">
        <v>173844</v>
      </c>
      <c r="O6" s="5">
        <v>37430</v>
      </c>
      <c r="P6" s="5">
        <v>211274</v>
      </c>
      <c r="Q6" s="10">
        <v>211000</v>
      </c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37" t="s">
        <v>1</v>
      </c>
      <c r="B7" s="11">
        <v>32078</v>
      </c>
      <c r="C7" s="6">
        <v>29951</v>
      </c>
      <c r="D7" s="5">
        <v>27596</v>
      </c>
      <c r="E7" s="10">
        <v>27000</v>
      </c>
      <c r="F7" s="11">
        <v>4571</v>
      </c>
      <c r="G7" s="5">
        <v>4350</v>
      </c>
      <c r="H7" s="5">
        <v>3215</v>
      </c>
      <c r="I7" s="10">
        <v>3215</v>
      </c>
      <c r="J7" s="11">
        <v>39037</v>
      </c>
      <c r="K7" s="30">
        <v>38598</v>
      </c>
      <c r="L7" s="6">
        <v>7305</v>
      </c>
      <c r="M7" s="5">
        <v>7406</v>
      </c>
      <c r="N7" s="5">
        <v>33755</v>
      </c>
      <c r="O7" s="5">
        <v>7238</v>
      </c>
      <c r="P7" s="5">
        <v>40993</v>
      </c>
      <c r="Q7" s="10">
        <v>40900</v>
      </c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36" t="s">
        <v>2</v>
      </c>
      <c r="B8" s="9">
        <v>152138</v>
      </c>
      <c r="C8" s="5">
        <v>163558</v>
      </c>
      <c r="D8" s="5">
        <v>168620</v>
      </c>
      <c r="E8" s="10">
        <v>160000</v>
      </c>
      <c r="F8" s="9">
        <v>16073</v>
      </c>
      <c r="G8" s="5">
        <v>13822</v>
      </c>
      <c r="H8" s="5">
        <f>18597+920</f>
        <v>19517</v>
      </c>
      <c r="I8" s="10">
        <v>16000</v>
      </c>
      <c r="J8" s="9">
        <v>21726</v>
      </c>
      <c r="K8" s="30">
        <v>21152</v>
      </c>
      <c r="L8" s="5">
        <v>4251</v>
      </c>
      <c r="M8" s="5">
        <v>3509</v>
      </c>
      <c r="N8" s="5">
        <v>31167</v>
      </c>
      <c r="O8" s="5">
        <v>6460</v>
      </c>
      <c r="P8" s="5">
        <v>37627</v>
      </c>
      <c r="Q8" s="10">
        <v>26000</v>
      </c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36" t="s">
        <v>3</v>
      </c>
      <c r="B9" s="9">
        <v>0</v>
      </c>
      <c r="C9" s="5">
        <v>0</v>
      </c>
      <c r="D9" s="5">
        <v>0</v>
      </c>
      <c r="E9" s="10">
        <v>0</v>
      </c>
      <c r="F9" s="9">
        <v>0</v>
      </c>
      <c r="G9" s="5">
        <v>0</v>
      </c>
      <c r="H9" s="5">
        <v>0</v>
      </c>
      <c r="I9" s="10">
        <v>0</v>
      </c>
      <c r="J9" s="9"/>
      <c r="K9" s="30"/>
      <c r="L9" s="5"/>
      <c r="M9" s="5"/>
      <c r="N9" s="5"/>
      <c r="O9" s="5"/>
      <c r="P9" s="5">
        <v>0</v>
      </c>
      <c r="Q9" s="10">
        <v>0</v>
      </c>
      <c r="R9" s="1"/>
      <c r="S9" s="1"/>
      <c r="T9" s="1"/>
      <c r="U9" s="1"/>
      <c r="V9" s="1"/>
      <c r="W9" s="1"/>
      <c r="X9" s="1"/>
      <c r="Y9" s="1"/>
      <c r="Z9" s="1"/>
    </row>
    <row r="10" spans="1:26" ht="12.75">
      <c r="A10" s="38" t="s">
        <v>12</v>
      </c>
      <c r="B10" s="9">
        <v>0</v>
      </c>
      <c r="C10" s="5">
        <v>0</v>
      </c>
      <c r="D10" s="5">
        <v>0</v>
      </c>
      <c r="E10" s="10">
        <v>0</v>
      </c>
      <c r="F10" s="9">
        <v>0</v>
      </c>
      <c r="G10" s="5">
        <v>0</v>
      </c>
      <c r="H10" s="5">
        <v>0</v>
      </c>
      <c r="I10" s="10">
        <v>0</v>
      </c>
      <c r="J10" s="9"/>
      <c r="K10" s="30"/>
      <c r="L10" s="5"/>
      <c r="M10" s="5"/>
      <c r="N10" s="5"/>
      <c r="O10" s="5"/>
      <c r="P10" s="5">
        <v>0</v>
      </c>
      <c r="Q10" s="10">
        <v>0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5.5">
      <c r="A11" s="39" t="s">
        <v>11</v>
      </c>
      <c r="B11" s="9">
        <v>500</v>
      </c>
      <c r="C11" s="5">
        <v>653</v>
      </c>
      <c r="D11" s="5">
        <v>4365</v>
      </c>
      <c r="E11" s="10">
        <v>3000</v>
      </c>
      <c r="F11" s="9">
        <v>3900</v>
      </c>
      <c r="G11" s="5">
        <v>3557</v>
      </c>
      <c r="H11" s="5">
        <v>4826</v>
      </c>
      <c r="I11" s="10">
        <v>2500</v>
      </c>
      <c r="J11" s="9">
        <v>1258</v>
      </c>
      <c r="K11" s="30">
        <v>955</v>
      </c>
      <c r="L11" s="5">
        <v>0</v>
      </c>
      <c r="M11" s="5">
        <v>12</v>
      </c>
      <c r="N11" s="5">
        <v>3545</v>
      </c>
      <c r="O11" s="5">
        <v>343</v>
      </c>
      <c r="P11" s="5">
        <v>3888</v>
      </c>
      <c r="Q11" s="10">
        <v>1000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36" t="s">
        <v>4</v>
      </c>
      <c r="B12" s="9">
        <v>3721</v>
      </c>
      <c r="C12" s="5">
        <v>3720</v>
      </c>
      <c r="D12" s="5">
        <v>0</v>
      </c>
      <c r="E12" s="10">
        <v>0</v>
      </c>
      <c r="F12" s="9">
        <v>2246</v>
      </c>
      <c r="G12" s="5">
        <v>2926</v>
      </c>
      <c r="H12" s="5">
        <v>0</v>
      </c>
      <c r="I12" s="10">
        <v>0</v>
      </c>
      <c r="J12" s="9">
        <v>4053</v>
      </c>
      <c r="K12" s="30">
        <v>4053</v>
      </c>
      <c r="L12" s="5"/>
      <c r="M12" s="5"/>
      <c r="N12" s="5">
        <v>4794</v>
      </c>
      <c r="O12" s="5">
        <v>290</v>
      </c>
      <c r="P12" s="5">
        <v>5084</v>
      </c>
      <c r="Q12" s="10">
        <v>1000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12.75">
      <c r="A13" s="36"/>
      <c r="B13" s="9"/>
      <c r="C13" s="5"/>
      <c r="D13" s="5"/>
      <c r="E13" s="10"/>
      <c r="F13" s="9"/>
      <c r="G13" s="5"/>
      <c r="H13" s="5"/>
      <c r="I13" s="10"/>
      <c r="J13" s="9"/>
      <c r="K13" s="30"/>
      <c r="L13" s="5"/>
      <c r="M13" s="5"/>
      <c r="N13" s="5"/>
      <c r="O13" s="5"/>
      <c r="P13" s="5"/>
      <c r="Q13" s="10"/>
      <c r="R13" s="1"/>
      <c r="S13" s="1"/>
      <c r="T13" s="1"/>
      <c r="U13" s="1"/>
      <c r="V13" s="1"/>
      <c r="W13" s="1"/>
      <c r="X13" s="1"/>
      <c r="Y13" s="1"/>
      <c r="Z13" s="1"/>
    </row>
    <row r="14" spans="1:17" s="4" customFormat="1" ht="12.75">
      <c r="A14" s="40" t="s">
        <v>5</v>
      </c>
      <c r="B14" s="12">
        <f aca="true" t="shared" si="0" ref="B14:Q14">SUM(B6:B13)</f>
        <v>330132</v>
      </c>
      <c r="C14" s="7">
        <f t="shared" si="0"/>
        <v>329446</v>
      </c>
      <c r="D14" s="7">
        <f t="shared" si="0"/>
        <v>345345</v>
      </c>
      <c r="E14" s="13">
        <f t="shared" si="0"/>
        <v>333000</v>
      </c>
      <c r="F14" s="12">
        <f t="shared" si="0"/>
        <v>47592</v>
      </c>
      <c r="G14" s="7">
        <f t="shared" si="0"/>
        <v>46284</v>
      </c>
      <c r="H14" s="7">
        <f t="shared" si="0"/>
        <v>44043</v>
      </c>
      <c r="I14" s="13">
        <f t="shared" si="0"/>
        <v>38200</v>
      </c>
      <c r="J14" s="12">
        <f t="shared" si="0"/>
        <v>243548</v>
      </c>
      <c r="K14" s="31">
        <f t="shared" si="0"/>
        <v>238300</v>
      </c>
      <c r="L14" s="7">
        <f>SUM(L6:L13)</f>
        <v>45484</v>
      </c>
      <c r="M14" s="7">
        <f>SUM(M6:M13)</f>
        <v>44361</v>
      </c>
      <c r="N14" s="7">
        <f t="shared" si="0"/>
        <v>247105</v>
      </c>
      <c r="O14" s="7">
        <f t="shared" si="0"/>
        <v>51761</v>
      </c>
      <c r="P14" s="7">
        <f t="shared" si="0"/>
        <v>298866</v>
      </c>
      <c r="Q14" s="13">
        <f t="shared" si="0"/>
        <v>279900</v>
      </c>
    </row>
    <row r="15" spans="1:17" ht="12.75">
      <c r="A15" s="36"/>
      <c r="B15" s="9"/>
      <c r="C15" s="5"/>
      <c r="D15" s="5"/>
      <c r="E15" s="10"/>
      <c r="F15" s="9"/>
      <c r="G15" s="5"/>
      <c r="H15" s="5"/>
      <c r="I15" s="10"/>
      <c r="J15" s="9"/>
      <c r="K15" s="30"/>
      <c r="L15" s="5"/>
      <c r="M15" s="5"/>
      <c r="N15" s="5"/>
      <c r="O15" s="5"/>
      <c r="P15" s="5"/>
      <c r="Q15" s="10"/>
    </row>
    <row r="16" spans="1:17" ht="12.75">
      <c r="A16" s="36" t="s">
        <v>6</v>
      </c>
      <c r="B16" s="5">
        <f>117308+41976</f>
        <v>159284</v>
      </c>
      <c r="C16" s="5">
        <f>117308+41976</f>
        <v>159284</v>
      </c>
      <c r="D16" s="5">
        <f>126517+43751</f>
        <v>170268</v>
      </c>
      <c r="E16" s="10">
        <v>170268</v>
      </c>
      <c r="F16" s="9">
        <v>1257</v>
      </c>
      <c r="G16" s="5">
        <v>1257</v>
      </c>
      <c r="H16" s="5">
        <v>0</v>
      </c>
      <c r="I16" s="10">
        <v>0</v>
      </c>
      <c r="J16" s="9">
        <v>228324</v>
      </c>
      <c r="K16" s="30">
        <f>123223+105101</f>
        <v>228324</v>
      </c>
      <c r="L16" s="5">
        <v>46838</v>
      </c>
      <c r="M16" s="5">
        <v>46838</v>
      </c>
      <c r="N16" s="5">
        <v>230236</v>
      </c>
      <c r="O16" s="5">
        <v>36168</v>
      </c>
      <c r="P16" s="5">
        <v>266404</v>
      </c>
      <c r="Q16" s="10">
        <v>266404</v>
      </c>
    </row>
    <row r="17" spans="1:17" ht="12.75">
      <c r="A17" s="38" t="s">
        <v>24</v>
      </c>
      <c r="B17" s="9">
        <v>2816</v>
      </c>
      <c r="C17" s="5">
        <v>2816</v>
      </c>
      <c r="D17" s="5">
        <v>0</v>
      </c>
      <c r="E17" s="10">
        <v>0</v>
      </c>
      <c r="F17" s="9">
        <v>362</v>
      </c>
      <c r="G17" s="5">
        <v>362</v>
      </c>
      <c r="H17" s="5">
        <v>0</v>
      </c>
      <c r="I17" s="10">
        <v>0</v>
      </c>
      <c r="J17" s="9">
        <v>335</v>
      </c>
      <c r="K17" s="30">
        <v>335</v>
      </c>
      <c r="L17" s="5">
        <f>637+659+529</f>
        <v>1825</v>
      </c>
      <c r="M17" s="5">
        <v>1825</v>
      </c>
      <c r="N17" s="5"/>
      <c r="O17" s="5"/>
      <c r="P17" s="5">
        <v>0</v>
      </c>
      <c r="Q17" s="10">
        <v>0</v>
      </c>
    </row>
    <row r="18" spans="1:17" ht="25.5">
      <c r="A18" s="39" t="s">
        <v>13</v>
      </c>
      <c r="B18" s="9">
        <v>5547</v>
      </c>
      <c r="C18" s="5">
        <v>6069</v>
      </c>
      <c r="D18" s="5">
        <v>0</v>
      </c>
      <c r="E18" s="10">
        <v>0</v>
      </c>
      <c r="F18" s="9">
        <v>5391</v>
      </c>
      <c r="G18" s="5">
        <v>6482</v>
      </c>
      <c r="H18" s="5">
        <v>0</v>
      </c>
      <c r="I18" s="10">
        <v>0</v>
      </c>
      <c r="J18" s="9">
        <v>3015</v>
      </c>
      <c r="K18" s="30">
        <v>2728</v>
      </c>
      <c r="L18" s="5">
        <v>769</v>
      </c>
      <c r="M18" s="5">
        <v>1040</v>
      </c>
      <c r="N18" s="5"/>
      <c r="O18" s="5"/>
      <c r="P18" s="5">
        <v>0</v>
      </c>
      <c r="Q18" s="10">
        <v>0</v>
      </c>
    </row>
    <row r="19" spans="1:17" ht="12.75">
      <c r="A19" s="39" t="s">
        <v>30</v>
      </c>
      <c r="B19" s="9"/>
      <c r="C19" s="5"/>
      <c r="D19" s="5">
        <v>0</v>
      </c>
      <c r="E19" s="10">
        <v>0</v>
      </c>
      <c r="F19" s="9"/>
      <c r="G19" s="5"/>
      <c r="H19" s="5"/>
      <c r="I19" s="10"/>
      <c r="J19" s="9">
        <v>30</v>
      </c>
      <c r="K19" s="30">
        <v>30</v>
      </c>
      <c r="L19" s="5"/>
      <c r="M19" s="5"/>
      <c r="N19" s="5"/>
      <c r="O19" s="5"/>
      <c r="P19" s="5">
        <v>0</v>
      </c>
      <c r="Q19" s="10">
        <v>0</v>
      </c>
    </row>
    <row r="20" spans="1:17" ht="12.75">
      <c r="A20" s="38" t="s">
        <v>14</v>
      </c>
      <c r="B20" s="9">
        <v>80000</v>
      </c>
      <c r="C20" s="5">
        <v>84460</v>
      </c>
      <c r="D20" s="5">
        <v>83537</v>
      </c>
      <c r="E20" s="10">
        <v>85000</v>
      </c>
      <c r="F20" s="9">
        <v>2200</v>
      </c>
      <c r="G20" s="5">
        <v>1252</v>
      </c>
      <c r="H20" s="5">
        <v>1777</v>
      </c>
      <c r="I20" s="10">
        <v>2500</v>
      </c>
      <c r="J20" s="9">
        <v>4500</v>
      </c>
      <c r="K20" s="30">
        <v>4974</v>
      </c>
      <c r="L20" s="5">
        <v>3000</v>
      </c>
      <c r="M20" s="5">
        <v>3075</v>
      </c>
      <c r="N20" s="5">
        <v>4800</v>
      </c>
      <c r="O20" s="5">
        <v>3240</v>
      </c>
      <c r="P20" s="5">
        <v>8040</v>
      </c>
      <c r="Q20" s="10">
        <v>8700</v>
      </c>
    </row>
    <row r="21" spans="1:17" ht="12.75">
      <c r="A21" s="36" t="s">
        <v>15</v>
      </c>
      <c r="B21" s="9">
        <v>466</v>
      </c>
      <c r="C21" s="5">
        <v>465</v>
      </c>
      <c r="D21" s="5"/>
      <c r="E21" s="10"/>
      <c r="F21" s="9">
        <v>3</v>
      </c>
      <c r="G21" s="5">
        <v>3</v>
      </c>
      <c r="H21" s="5">
        <v>0</v>
      </c>
      <c r="I21" s="10">
        <v>0</v>
      </c>
      <c r="J21" s="9">
        <v>645</v>
      </c>
      <c r="K21" s="30">
        <v>644</v>
      </c>
      <c r="L21" s="5"/>
      <c r="M21" s="5"/>
      <c r="N21" s="5"/>
      <c r="O21" s="5"/>
      <c r="P21" s="5">
        <v>0</v>
      </c>
      <c r="Q21" s="10"/>
    </row>
    <row r="22" spans="1:17" s="3" customFormat="1" ht="12.75">
      <c r="A22" s="41" t="s">
        <v>7</v>
      </c>
      <c r="B22" s="14">
        <v>82019</v>
      </c>
      <c r="C22" s="8">
        <v>76352</v>
      </c>
      <c r="D22" s="8">
        <v>91540</v>
      </c>
      <c r="E22" s="15">
        <v>77732</v>
      </c>
      <c r="F22" s="14">
        <v>38379</v>
      </c>
      <c r="G22" s="8">
        <v>36928</v>
      </c>
      <c r="H22" s="8">
        <v>42266</v>
      </c>
      <c r="I22" s="15">
        <v>35700</v>
      </c>
      <c r="J22" s="14">
        <v>6699</v>
      </c>
      <c r="K22" s="32">
        <v>1265</v>
      </c>
      <c r="L22" s="8">
        <v>-6948</v>
      </c>
      <c r="M22" s="8">
        <v>-8417</v>
      </c>
      <c r="N22" s="8">
        <v>12069</v>
      </c>
      <c r="O22" s="8">
        <v>12353</v>
      </c>
      <c r="P22" s="8">
        <v>24422</v>
      </c>
      <c r="Q22" s="15">
        <v>4796</v>
      </c>
    </row>
    <row r="23" spans="1:17" ht="12.75">
      <c r="A23" s="36"/>
      <c r="B23" s="9"/>
      <c r="C23" s="5"/>
      <c r="D23" s="5"/>
      <c r="E23" s="10"/>
      <c r="F23" s="9"/>
      <c r="G23" s="5"/>
      <c r="H23" s="5"/>
      <c r="I23" s="10"/>
      <c r="J23" s="9"/>
      <c r="K23" s="30"/>
      <c r="L23" s="5"/>
      <c r="M23" s="5"/>
      <c r="N23" s="5"/>
      <c r="O23" s="5"/>
      <c r="P23" s="5"/>
      <c r="Q23" s="10"/>
    </row>
    <row r="24" spans="1:17" s="4" customFormat="1" ht="13.5" thickBot="1">
      <c r="A24" s="40" t="s">
        <v>8</v>
      </c>
      <c r="B24" s="16">
        <f aca="true" t="shared" si="1" ref="B24:Q24">SUM(B16:B23)</f>
        <v>330132</v>
      </c>
      <c r="C24" s="17">
        <f t="shared" si="1"/>
        <v>329446</v>
      </c>
      <c r="D24" s="17">
        <f t="shared" si="1"/>
        <v>345345</v>
      </c>
      <c r="E24" s="18">
        <f t="shared" si="1"/>
        <v>333000</v>
      </c>
      <c r="F24" s="16">
        <f t="shared" si="1"/>
        <v>47592</v>
      </c>
      <c r="G24" s="17">
        <f t="shared" si="1"/>
        <v>46284</v>
      </c>
      <c r="H24" s="17">
        <f t="shared" si="1"/>
        <v>44043</v>
      </c>
      <c r="I24" s="18">
        <f t="shared" si="1"/>
        <v>38200</v>
      </c>
      <c r="J24" s="16">
        <f t="shared" si="1"/>
        <v>243548</v>
      </c>
      <c r="K24" s="33">
        <f t="shared" si="1"/>
        <v>238300</v>
      </c>
      <c r="L24" s="17">
        <f t="shared" si="1"/>
        <v>45484</v>
      </c>
      <c r="M24" s="17">
        <f t="shared" si="1"/>
        <v>44361</v>
      </c>
      <c r="N24" s="17">
        <f t="shared" si="1"/>
        <v>247105</v>
      </c>
      <c r="O24" s="17">
        <f t="shared" si="1"/>
        <v>51761</v>
      </c>
      <c r="P24" s="17">
        <f t="shared" si="1"/>
        <v>298866</v>
      </c>
      <c r="Q24" s="18">
        <f t="shared" si="1"/>
        <v>279900</v>
      </c>
    </row>
    <row r="25" spans="2:17" ht="12.7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2.7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</sheetData>
  <sheetProtection/>
  <mergeCells count="4">
    <mergeCell ref="A1:Q1"/>
    <mergeCell ref="B3:E3"/>
    <mergeCell ref="F3:I3"/>
    <mergeCell ref="J3:Q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view="pageBreakPreview" zoomScale="60" zoomScalePageLayoutView="0" workbookViewId="0" topLeftCell="A1">
      <selection activeCell="A1" sqref="A1:L1"/>
    </sheetView>
  </sheetViews>
  <sheetFormatPr defaultColWidth="9.140625" defaultRowHeight="12.75"/>
  <cols>
    <col min="1" max="1" width="35.57421875" style="43" customWidth="1"/>
    <col min="2" max="2" width="12.421875" style="43" bestFit="1" customWidth="1"/>
    <col min="3" max="11" width="12.421875" style="43" customWidth="1"/>
    <col min="12" max="12" width="9.28125" style="43" customWidth="1"/>
    <col min="13" max="13" width="12.140625" style="43" customWidth="1"/>
    <col min="14" max="16384" width="9.140625" style="43" customWidth="1"/>
  </cols>
  <sheetData>
    <row r="1" spans="1:16" ht="12.75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2"/>
      <c r="N1" s="42"/>
      <c r="O1" s="42"/>
      <c r="P1" s="42"/>
    </row>
    <row r="2" spans="1:16" ht="13.5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2"/>
      <c r="O2" s="42"/>
      <c r="P2" s="42"/>
    </row>
    <row r="3" spans="1:13" ht="12.75">
      <c r="A3" s="45"/>
      <c r="B3" s="123" t="s">
        <v>31</v>
      </c>
      <c r="C3" s="124"/>
      <c r="D3" s="124"/>
      <c r="E3" s="124"/>
      <c r="F3" s="124"/>
      <c r="G3" s="124"/>
      <c r="H3" s="124"/>
      <c r="I3" s="125"/>
      <c r="J3" s="126"/>
      <c r="K3" s="126"/>
      <c r="L3" s="127"/>
      <c r="M3" s="46"/>
    </row>
    <row r="4" spans="1:13" ht="51">
      <c r="A4" s="45"/>
      <c r="B4" s="47" t="s">
        <v>32</v>
      </c>
      <c r="C4" s="48" t="s">
        <v>33</v>
      </c>
      <c r="D4" s="47" t="s">
        <v>34</v>
      </c>
      <c r="E4" s="48" t="s">
        <v>35</v>
      </c>
      <c r="F4" s="47" t="s">
        <v>36</v>
      </c>
      <c r="G4" s="49" t="s">
        <v>37</v>
      </c>
      <c r="H4" s="49" t="s">
        <v>38</v>
      </c>
      <c r="I4" s="48" t="s">
        <v>39</v>
      </c>
      <c r="J4" s="50" t="s">
        <v>40</v>
      </c>
      <c r="K4" s="50" t="s">
        <v>41</v>
      </c>
      <c r="L4" s="51" t="s">
        <v>42</v>
      </c>
      <c r="M4" s="50" t="s">
        <v>43</v>
      </c>
    </row>
    <row r="5" spans="1:13" ht="12.75">
      <c r="A5" s="45"/>
      <c r="B5" s="52" t="s">
        <v>9</v>
      </c>
      <c r="C5" s="53"/>
      <c r="D5" s="52" t="s">
        <v>9</v>
      </c>
      <c r="E5" s="53"/>
      <c r="F5" s="52" t="s">
        <v>9</v>
      </c>
      <c r="G5" s="54"/>
      <c r="H5" s="55"/>
      <c r="I5" s="53" t="s">
        <v>9</v>
      </c>
      <c r="J5" s="56" t="s">
        <v>9</v>
      </c>
      <c r="K5" s="56" t="s">
        <v>9</v>
      </c>
      <c r="L5" s="56" t="s">
        <v>9</v>
      </c>
      <c r="M5" s="56" t="s">
        <v>9</v>
      </c>
    </row>
    <row r="6" spans="1:25" ht="12.75">
      <c r="A6" s="45" t="s">
        <v>0</v>
      </c>
      <c r="B6" s="57">
        <v>314879</v>
      </c>
      <c r="C6" s="58">
        <v>356957</v>
      </c>
      <c r="D6" s="57">
        <v>246625</v>
      </c>
      <c r="E6" s="58">
        <v>270007</v>
      </c>
      <c r="F6" s="57">
        <v>68254</v>
      </c>
      <c r="G6" s="59">
        <v>85801</v>
      </c>
      <c r="H6" s="60">
        <v>1149</v>
      </c>
      <c r="I6" s="61">
        <v>217357</v>
      </c>
      <c r="J6" s="62">
        <v>69814</v>
      </c>
      <c r="K6" s="62">
        <f>SUM(I6:J6)</f>
        <v>287171</v>
      </c>
      <c r="L6" s="63">
        <v>287171</v>
      </c>
      <c r="M6" s="64">
        <v>34000</v>
      </c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5.5">
      <c r="A7" s="66" t="s">
        <v>1</v>
      </c>
      <c r="B7" s="67">
        <v>68234</v>
      </c>
      <c r="C7" s="68">
        <v>78014</v>
      </c>
      <c r="D7" s="67">
        <v>53315</v>
      </c>
      <c r="E7" s="68">
        <v>58918</v>
      </c>
      <c r="F7" s="67">
        <v>14920</v>
      </c>
      <c r="G7" s="69">
        <v>18845</v>
      </c>
      <c r="H7" s="70">
        <v>251</v>
      </c>
      <c r="I7" s="61">
        <v>41474</v>
      </c>
      <c r="J7" s="62">
        <v>12810</v>
      </c>
      <c r="K7" s="62">
        <f aca="true" t="shared" si="0" ref="K7:K28">SUM(I7:J7)</f>
        <v>54284</v>
      </c>
      <c r="L7" s="63">
        <v>54284</v>
      </c>
      <c r="M7" s="64">
        <v>6700</v>
      </c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</row>
    <row r="8" spans="1:25" ht="12.75">
      <c r="A8" s="45" t="s">
        <v>2</v>
      </c>
      <c r="B8" s="71">
        <v>132090</v>
      </c>
      <c r="C8" s="72">
        <v>132326</v>
      </c>
      <c r="D8" s="71">
        <v>113350</v>
      </c>
      <c r="E8" s="72">
        <v>116799</v>
      </c>
      <c r="F8" s="71">
        <v>18740</v>
      </c>
      <c r="G8" s="73">
        <v>15518</v>
      </c>
      <c r="H8" s="74">
        <v>9</v>
      </c>
      <c r="I8" s="61">
        <v>132093</v>
      </c>
      <c r="J8" s="62">
        <v>22704</v>
      </c>
      <c r="K8" s="62">
        <f t="shared" si="0"/>
        <v>154797</v>
      </c>
      <c r="L8" s="63">
        <v>130000</v>
      </c>
      <c r="M8" s="64">
        <v>23000</v>
      </c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12.75">
      <c r="A9" s="45" t="s">
        <v>3</v>
      </c>
      <c r="B9" s="57">
        <v>0</v>
      </c>
      <c r="C9" s="58">
        <v>0</v>
      </c>
      <c r="D9" s="57"/>
      <c r="E9" s="58"/>
      <c r="F9" s="57"/>
      <c r="G9" s="59"/>
      <c r="H9" s="60"/>
      <c r="I9" s="61"/>
      <c r="J9" s="62"/>
      <c r="K9" s="62">
        <f t="shared" si="0"/>
        <v>0</v>
      </c>
      <c r="L9" s="63"/>
      <c r="M9" s="64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ht="12.75">
      <c r="A10" s="75" t="s">
        <v>12</v>
      </c>
      <c r="B10" s="57">
        <v>0</v>
      </c>
      <c r="C10" s="58">
        <v>0</v>
      </c>
      <c r="D10" s="57"/>
      <c r="E10" s="58"/>
      <c r="F10" s="57"/>
      <c r="G10" s="59"/>
      <c r="H10" s="60"/>
      <c r="I10" s="61"/>
      <c r="J10" s="62"/>
      <c r="K10" s="62">
        <f t="shared" si="0"/>
        <v>0</v>
      </c>
      <c r="L10" s="63"/>
      <c r="M10" s="64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ht="25.5">
      <c r="A11" s="76" t="s">
        <v>11</v>
      </c>
      <c r="B11" s="57">
        <v>2839</v>
      </c>
      <c r="C11" s="58">
        <v>1568</v>
      </c>
      <c r="D11" s="57">
        <v>2819</v>
      </c>
      <c r="E11" s="58">
        <v>774</v>
      </c>
      <c r="F11" s="57">
        <v>20</v>
      </c>
      <c r="G11" s="59">
        <v>32</v>
      </c>
      <c r="H11" s="60">
        <v>762</v>
      </c>
      <c r="I11" s="61">
        <v>11404</v>
      </c>
      <c r="J11" s="62">
        <v>2840</v>
      </c>
      <c r="K11" s="62">
        <f t="shared" si="0"/>
        <v>14244</v>
      </c>
      <c r="L11" s="63">
        <v>2000</v>
      </c>
      <c r="M11" s="64">
        <v>300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2.75">
      <c r="A12" s="45" t="s">
        <v>4</v>
      </c>
      <c r="B12" s="57">
        <v>3836</v>
      </c>
      <c r="C12" s="58">
        <v>3106</v>
      </c>
      <c r="D12" s="57">
        <v>3836</v>
      </c>
      <c r="E12" s="58">
        <v>3106</v>
      </c>
      <c r="F12" s="57"/>
      <c r="G12" s="59"/>
      <c r="H12" s="60"/>
      <c r="I12" s="61">
        <v>23598</v>
      </c>
      <c r="J12" s="62">
        <v>5250</v>
      </c>
      <c r="K12" s="62">
        <f t="shared" si="0"/>
        <v>28848</v>
      </c>
      <c r="L12" s="63">
        <v>3000</v>
      </c>
      <c r="M12" s="64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ht="12.75">
      <c r="A13" s="45"/>
      <c r="B13" s="57"/>
      <c r="C13" s="58"/>
      <c r="D13" s="57"/>
      <c r="E13" s="58"/>
      <c r="F13" s="57"/>
      <c r="G13" s="59"/>
      <c r="H13" s="60"/>
      <c r="I13" s="61"/>
      <c r="J13" s="62"/>
      <c r="K13" s="62"/>
      <c r="L13" s="63"/>
      <c r="M13" s="64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s="85" customFormat="1" ht="12.75">
      <c r="A14" s="77" t="s">
        <v>5</v>
      </c>
      <c r="B14" s="78">
        <f aca="true" t="shared" si="1" ref="B14:J14">SUM(B6:B13)</f>
        <v>521878</v>
      </c>
      <c r="C14" s="79">
        <f t="shared" si="1"/>
        <v>571971</v>
      </c>
      <c r="D14" s="78">
        <f t="shared" si="1"/>
        <v>419945</v>
      </c>
      <c r="E14" s="79">
        <f t="shared" si="1"/>
        <v>449604</v>
      </c>
      <c r="F14" s="78">
        <f t="shared" si="1"/>
        <v>101934</v>
      </c>
      <c r="G14" s="80">
        <f t="shared" si="1"/>
        <v>120196</v>
      </c>
      <c r="H14" s="80">
        <f t="shared" si="1"/>
        <v>2171</v>
      </c>
      <c r="I14" s="81">
        <f t="shared" si="1"/>
        <v>425926</v>
      </c>
      <c r="J14" s="82">
        <f t="shared" si="1"/>
        <v>113418</v>
      </c>
      <c r="K14" s="83">
        <f t="shared" si="0"/>
        <v>539344</v>
      </c>
      <c r="L14" s="82">
        <f>SUM(L6:L13)</f>
        <v>476455</v>
      </c>
      <c r="M14" s="82">
        <f>SUM(M6:M13)</f>
        <v>64000</v>
      </c>
      <c r="N14" s="84"/>
      <c r="O14" s="65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.75">
      <c r="A15" s="45"/>
      <c r="B15" s="57"/>
      <c r="C15" s="58"/>
      <c r="D15" s="57"/>
      <c r="E15" s="58"/>
      <c r="F15" s="57"/>
      <c r="G15" s="59"/>
      <c r="H15" s="60"/>
      <c r="I15" s="61"/>
      <c r="J15" s="62"/>
      <c r="K15" s="62"/>
      <c r="L15" s="63"/>
      <c r="M15" s="64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12.75">
      <c r="A16" s="45" t="s">
        <v>6</v>
      </c>
      <c r="B16" s="86">
        <v>209873</v>
      </c>
      <c r="C16" s="87">
        <v>209873</v>
      </c>
      <c r="D16" s="86">
        <v>140589</v>
      </c>
      <c r="E16" s="87">
        <v>140589</v>
      </c>
      <c r="F16" s="86">
        <v>69284</v>
      </c>
      <c r="G16" s="88">
        <v>69284</v>
      </c>
      <c r="H16" s="60"/>
      <c r="I16" s="61">
        <v>141764</v>
      </c>
      <c r="J16" s="62">
        <v>78235</v>
      </c>
      <c r="K16" s="62">
        <f t="shared" si="0"/>
        <v>219999</v>
      </c>
      <c r="L16" s="63">
        <v>219999</v>
      </c>
      <c r="M16" s="64">
        <v>28692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s="96" customFormat="1" ht="12.75">
      <c r="A17" s="76" t="s">
        <v>44</v>
      </c>
      <c r="B17" s="89">
        <v>3206</v>
      </c>
      <c r="C17" s="90">
        <v>3206</v>
      </c>
      <c r="D17" s="89">
        <v>3206</v>
      </c>
      <c r="E17" s="90">
        <v>3206</v>
      </c>
      <c r="F17" s="89"/>
      <c r="G17" s="91"/>
      <c r="H17" s="92"/>
      <c r="I17" s="90">
        <v>3058</v>
      </c>
      <c r="J17" s="93">
        <v>0</v>
      </c>
      <c r="K17" s="62">
        <f t="shared" si="0"/>
        <v>3058</v>
      </c>
      <c r="L17" s="63">
        <v>3058</v>
      </c>
      <c r="M17" s="94"/>
      <c r="N17" s="95"/>
      <c r="O17" s="65"/>
      <c r="P17" s="95"/>
      <c r="Q17" s="95"/>
      <c r="R17" s="95"/>
      <c r="S17" s="95"/>
      <c r="T17" s="95"/>
      <c r="U17" s="95"/>
      <c r="V17" s="95"/>
      <c r="W17" s="95"/>
      <c r="X17" s="95"/>
      <c r="Y17" s="95"/>
    </row>
    <row r="18" spans="1:25" s="96" customFormat="1" ht="25.5">
      <c r="A18" s="76" t="s">
        <v>13</v>
      </c>
      <c r="B18" s="89">
        <v>12151</v>
      </c>
      <c r="C18" s="90">
        <v>103888</v>
      </c>
      <c r="D18" s="89">
        <v>12000</v>
      </c>
      <c r="E18" s="90">
        <v>14984</v>
      </c>
      <c r="F18" s="89">
        <v>913</v>
      </c>
      <c r="G18" s="91">
        <v>1184</v>
      </c>
      <c r="H18" s="92">
        <v>87720</v>
      </c>
      <c r="I18" s="90"/>
      <c r="J18" s="93"/>
      <c r="K18" s="62">
        <f t="shared" si="0"/>
        <v>0</v>
      </c>
      <c r="L18" s="63"/>
      <c r="M18" s="94"/>
      <c r="N18" s="95"/>
      <c r="O18" s="65"/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s="96" customFormat="1" ht="12.75">
      <c r="A19" s="75" t="s">
        <v>45</v>
      </c>
      <c r="B19" s="89">
        <v>45</v>
      </c>
      <c r="C19" s="90">
        <v>45</v>
      </c>
      <c r="D19" s="89"/>
      <c r="E19" s="90"/>
      <c r="F19" s="89">
        <v>45</v>
      </c>
      <c r="G19" s="91">
        <v>45</v>
      </c>
      <c r="H19" s="92"/>
      <c r="I19" s="90"/>
      <c r="J19" s="93"/>
      <c r="K19" s="62">
        <f t="shared" si="0"/>
        <v>0</v>
      </c>
      <c r="L19" s="63"/>
      <c r="M19" s="94"/>
      <c r="N19" s="95"/>
      <c r="O19" s="6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s="96" customFormat="1" ht="12.75">
      <c r="A20" s="75" t="s">
        <v>46</v>
      </c>
      <c r="B20" s="89">
        <v>762</v>
      </c>
      <c r="C20" s="90">
        <v>762</v>
      </c>
      <c r="D20" s="89"/>
      <c r="E20" s="90"/>
      <c r="F20" s="89"/>
      <c r="G20" s="91"/>
      <c r="H20" s="92">
        <v>762</v>
      </c>
      <c r="I20" s="90"/>
      <c r="J20" s="93"/>
      <c r="K20" s="62">
        <v>0</v>
      </c>
      <c r="L20" s="63"/>
      <c r="M20" s="94"/>
      <c r="N20" s="95"/>
      <c r="O20" s="6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12.75">
      <c r="A21" s="75" t="s">
        <v>47</v>
      </c>
      <c r="B21" s="57">
        <v>55229</v>
      </c>
      <c r="C21" s="58">
        <v>55229</v>
      </c>
      <c r="D21" s="57">
        <v>31376</v>
      </c>
      <c r="E21" s="58">
        <v>31376</v>
      </c>
      <c r="F21" s="57">
        <v>23853</v>
      </c>
      <c r="G21" s="59">
        <v>23853</v>
      </c>
      <c r="H21" s="60"/>
      <c r="I21" s="61"/>
      <c r="J21" s="62"/>
      <c r="K21" s="62">
        <f t="shared" si="0"/>
        <v>0</v>
      </c>
      <c r="L21" s="63"/>
      <c r="M21" s="64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12.75">
      <c r="A22" s="75" t="s">
        <v>48</v>
      </c>
      <c r="B22" s="57">
        <v>12633</v>
      </c>
      <c r="C22" s="58">
        <v>12633</v>
      </c>
      <c r="D22" s="57">
        <v>9970</v>
      </c>
      <c r="E22" s="58">
        <v>9970</v>
      </c>
      <c r="F22" s="57">
        <v>2663</v>
      </c>
      <c r="G22" s="59">
        <v>2663</v>
      </c>
      <c r="H22" s="60"/>
      <c r="I22" s="61"/>
      <c r="J22" s="62"/>
      <c r="K22" s="62"/>
      <c r="L22" s="63"/>
      <c r="M22" s="64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2.75">
      <c r="A23" s="75" t="s">
        <v>49</v>
      </c>
      <c r="B23" s="57">
        <v>17907</v>
      </c>
      <c r="C23" s="58">
        <v>17907</v>
      </c>
      <c r="D23" s="57">
        <v>14133</v>
      </c>
      <c r="E23" s="58">
        <v>14133</v>
      </c>
      <c r="F23" s="57">
        <v>3774</v>
      </c>
      <c r="G23" s="59">
        <v>3774</v>
      </c>
      <c r="H23" s="60"/>
      <c r="I23" s="61"/>
      <c r="J23" s="62"/>
      <c r="K23" s="62"/>
      <c r="L23" s="63"/>
      <c r="M23" s="64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ht="12.75">
      <c r="A24" s="75" t="s">
        <v>14</v>
      </c>
      <c r="B24" s="57">
        <v>172036</v>
      </c>
      <c r="C24" s="58">
        <v>162826</v>
      </c>
      <c r="D24" s="57">
        <v>170076</v>
      </c>
      <c r="E24" s="58">
        <v>160666</v>
      </c>
      <c r="F24" s="57">
        <v>1960</v>
      </c>
      <c r="G24" s="59">
        <v>2160</v>
      </c>
      <c r="H24" s="60"/>
      <c r="I24" s="61">
        <v>166599</v>
      </c>
      <c r="J24" s="62">
        <v>1960</v>
      </c>
      <c r="K24" s="62">
        <f t="shared" si="0"/>
        <v>168559</v>
      </c>
      <c r="L24" s="63">
        <v>168559</v>
      </c>
      <c r="M24" s="64">
        <v>30500</v>
      </c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12.75">
      <c r="A25" s="75" t="s">
        <v>15</v>
      </c>
      <c r="B25" s="89">
        <v>2873</v>
      </c>
      <c r="C25" s="90">
        <v>2872</v>
      </c>
      <c r="D25" s="89">
        <v>2873</v>
      </c>
      <c r="E25" s="90">
        <v>2872</v>
      </c>
      <c r="F25" s="89"/>
      <c r="G25" s="91"/>
      <c r="H25" s="92"/>
      <c r="I25" s="61"/>
      <c r="J25" s="62"/>
      <c r="K25" s="62">
        <f t="shared" si="0"/>
        <v>0</v>
      </c>
      <c r="L25" s="63"/>
      <c r="M25" s="64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s="107" customFormat="1" ht="12.75">
      <c r="A26" s="97" t="s">
        <v>7</v>
      </c>
      <c r="B26" s="98">
        <v>35163</v>
      </c>
      <c r="C26" s="99">
        <v>2730</v>
      </c>
      <c r="D26" s="98">
        <v>35722</v>
      </c>
      <c r="E26" s="99">
        <v>71808</v>
      </c>
      <c r="F26" s="98">
        <v>-558</v>
      </c>
      <c r="G26" s="100">
        <v>17233</v>
      </c>
      <c r="H26" s="101"/>
      <c r="I26" s="102">
        <v>114505</v>
      </c>
      <c r="J26" s="103">
        <v>33223</v>
      </c>
      <c r="K26" s="103">
        <f t="shared" si="0"/>
        <v>147728</v>
      </c>
      <c r="L26" s="104">
        <v>84839</v>
      </c>
      <c r="M26" s="105">
        <v>4808</v>
      </c>
      <c r="N26" s="106"/>
      <c r="O26" s="65"/>
      <c r="P26" s="106"/>
      <c r="Q26" s="106"/>
      <c r="R26" s="106"/>
      <c r="S26" s="106"/>
      <c r="T26" s="106"/>
      <c r="U26" s="106"/>
      <c r="V26" s="106"/>
      <c r="W26" s="106"/>
      <c r="X26" s="106"/>
      <c r="Y26" s="106"/>
    </row>
    <row r="27" spans="1:25" ht="12.75">
      <c r="A27" s="45"/>
      <c r="B27" s="57"/>
      <c r="C27" s="58"/>
      <c r="D27" s="57"/>
      <c r="E27" s="58"/>
      <c r="F27" s="57"/>
      <c r="G27" s="59"/>
      <c r="H27" s="60"/>
      <c r="I27" s="61"/>
      <c r="J27" s="62"/>
      <c r="K27" s="62"/>
      <c r="L27" s="63"/>
      <c r="M27" s="64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s="85" customFormat="1" ht="13.5" thickBot="1">
      <c r="A28" s="77" t="s">
        <v>8</v>
      </c>
      <c r="B28" s="108">
        <f aca="true" t="shared" si="2" ref="B28:J28">SUM(B16:B27)</f>
        <v>521878</v>
      </c>
      <c r="C28" s="109">
        <f t="shared" si="2"/>
        <v>571971</v>
      </c>
      <c r="D28" s="108">
        <f t="shared" si="2"/>
        <v>419945</v>
      </c>
      <c r="E28" s="109">
        <f t="shared" si="2"/>
        <v>449604</v>
      </c>
      <c r="F28" s="108">
        <f t="shared" si="2"/>
        <v>101934</v>
      </c>
      <c r="G28" s="110">
        <f t="shared" si="2"/>
        <v>120196</v>
      </c>
      <c r="H28" s="110">
        <f t="shared" si="2"/>
        <v>88482</v>
      </c>
      <c r="I28" s="109">
        <f t="shared" si="2"/>
        <v>425926</v>
      </c>
      <c r="J28" s="111">
        <f t="shared" si="2"/>
        <v>113418</v>
      </c>
      <c r="K28" s="112">
        <f t="shared" si="0"/>
        <v>539344</v>
      </c>
      <c r="L28" s="113">
        <f>SUM(L16:L27)</f>
        <v>476455</v>
      </c>
      <c r="M28" s="111">
        <f>SUM(M16:M27)</f>
        <v>64000</v>
      </c>
      <c r="N28" s="84"/>
      <c r="O28" s="65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30" spans="1:8" ht="12.75">
      <c r="A30" s="114"/>
      <c r="C30" s="65"/>
      <c r="D30" s="65"/>
      <c r="E30" s="65"/>
      <c r="F30" s="65"/>
      <c r="G30" s="65"/>
      <c r="H30" s="65"/>
    </row>
  </sheetData>
  <sheetProtection/>
  <mergeCells count="2">
    <mergeCell ref="A1:L1"/>
    <mergeCell ref="B3:L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Gábor Viktória</cp:lastModifiedBy>
  <cp:lastPrinted>2018-02-15T14:22:11Z</cp:lastPrinted>
  <dcterms:created xsi:type="dcterms:W3CDTF">2014-01-29T13:23:31Z</dcterms:created>
  <dcterms:modified xsi:type="dcterms:W3CDTF">2018-02-15T14:56:42Z</dcterms:modified>
  <cp:category/>
  <cp:version/>
  <cp:contentType/>
  <cp:contentStatus/>
</cp:coreProperties>
</file>